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wsl.localhost\Ubuntu\home\boonebowles\repos\montague\spreadsheets\"/>
    </mc:Choice>
  </mc:AlternateContent>
  <xr:revisionPtr revIDLastSave="0" documentId="13_ncr:1_{358A3FFC-8D00-4E9A-BBAC-F6366F45F4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 Overview" sheetId="1" r:id="rId1"/>
    <sheet name="02 Annuity Setup" sheetId="2" r:id="rId2"/>
    <sheet name="03 Annuity Shortcut" sheetId="3" r:id="rId3"/>
    <sheet name="04 Excel PV" sheetId="4" r:id="rId4"/>
    <sheet name="05 Level Perp" sheetId="5" r:id="rId5"/>
    <sheet name="06 Growing Perp" sheetId="6" r:id="rId6"/>
    <sheet name="07 Timing Check" sheetId="7" r:id="rId7"/>
    <sheet name="08 Practice" sheetId="8" r:id="rId8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6" l="1"/>
  <c r="E14" i="6"/>
  <c r="D14" i="6"/>
  <c r="C14" i="6"/>
  <c r="B9" i="5"/>
  <c r="E7" i="4"/>
  <c r="E5" i="4"/>
  <c r="B13" i="3"/>
  <c r="F10" i="2"/>
  <c r="E10" i="2"/>
  <c r="D10" i="2"/>
  <c r="C10" i="2"/>
  <c r="B10" i="2"/>
  <c r="F11" i="2" l="1"/>
  <c r="D11" i="2"/>
  <c r="C11" i="2"/>
  <c r="B11" i="2"/>
  <c r="E11" i="2"/>
  <c r="B13" i="2" l="1"/>
</calcChain>
</file>

<file path=xl/sharedStrings.xml><?xml version="1.0" encoding="utf-8"?>
<sst xmlns="http://schemas.openxmlformats.org/spreadsheetml/2006/main" count="139" uniqueCount="108">
  <si>
    <t>Your Turn: Perpetuity Practice</t>
  </si>
  <si>
    <t>Try this after the video, then check your work</t>
  </si>
  <si>
    <t>Question</t>
  </si>
  <si>
    <t>Check your work</t>
  </si>
  <si>
    <t>What is the PV of $50 per year forever at a 10% discount rate?</t>
  </si>
  <si>
    <t>This is a level perpetuity, not a growing perpetuity.</t>
  </si>
  <si>
    <t>Assume the first $50 arrives one year from today.</t>
  </si>
  <si>
    <t>The first $50 is C1 because it arrives one period from now.</t>
  </si>
  <si>
    <t>PV = $500.</t>
  </si>
  <si>
    <t>C1</t>
  </si>
  <si>
    <t>r</t>
  </si>
  <si>
    <t>Formula</t>
  </si>
  <si>
    <t>PV = C1 / r</t>
  </si>
  <si>
    <t>Answer</t>
  </si>
  <si>
    <t>S1-05 Annuities and Perpetuities</t>
  </si>
  <si>
    <t>Student practice workbook for annuities and perpetuities</t>
  </si>
  <si>
    <t>Pattern</t>
  </si>
  <si>
    <t>What it means</t>
  </si>
  <si>
    <t>Shortcut</t>
  </si>
  <si>
    <t>Timing</t>
  </si>
  <si>
    <t>Student tip</t>
  </si>
  <si>
    <t>Ordinary annuity</t>
  </si>
  <si>
    <t>Same cash flow for N periods</t>
  </si>
  <si>
    <t>PV = C x [1 - 1/(1+r)^N] / r</t>
  </si>
  <si>
    <t>First payment at t = 1</t>
  </si>
  <si>
    <t>Start here to decide which shortcut matches the cash-flow pattern.</t>
  </si>
  <si>
    <t>Level perpetuity</t>
  </si>
  <si>
    <t>Same cash flow forever</t>
  </si>
  <si>
    <t>C1 is next period</t>
  </si>
  <si>
    <t>For perpetuities, the numerator is next period's cash flow, C1.</t>
  </si>
  <si>
    <t>Growing perpetuity</t>
  </si>
  <si>
    <t>Cash flow grows forever</t>
  </si>
  <si>
    <t>PV = C1 / (r - g)</t>
  </si>
  <si>
    <t>Try changing the inputs in later tabs and watch the formulas update.</t>
  </si>
  <si>
    <t>Ordinary Annuity Setup</t>
  </si>
  <si>
    <t>Five equal cash flows: $100 each year for 5 years</t>
  </si>
  <si>
    <t>Try this first</t>
  </si>
  <si>
    <t>Payment C</t>
  </si>
  <si>
    <t>This is the long way: discount each $100 payment and add the present values.</t>
  </si>
  <si>
    <t>Discount rate r</t>
  </si>
  <si>
    <t>Check how each payment is worth less as it arrives farther in the future.</t>
  </si>
  <si>
    <t>Number of periods N</t>
  </si>
  <si>
    <t>The total should match the annuity shortcut on the next tab: $399.27.</t>
  </si>
  <si>
    <t>Year</t>
  </si>
  <si>
    <t>Cash flow</t>
  </si>
  <si>
    <t>Discount factor</t>
  </si>
  <si>
    <t>Present value</t>
  </si>
  <si>
    <t>Sum of PVs</t>
  </si>
  <si>
    <t>Ordinary Annuity Shortcut</t>
  </si>
  <si>
    <t>Same answer, much faster</t>
  </si>
  <si>
    <t>The shortcut does the same discount-and-add work from the prior tab.</t>
  </si>
  <si>
    <t>The value is less than $500 because the payments arrive over time.</t>
  </si>
  <si>
    <t>This is an ordinary annuity: payments arrive at the end of each year.</t>
  </si>
  <si>
    <t>PV = C x [1 - 1/(1 + r)^N] / r</t>
  </si>
  <si>
    <t>Excel formula</t>
  </si>
  <si>
    <t>=100*(1-1/(1+0.08)^5)/0.08</t>
  </si>
  <si>
    <t>Matches long way?</t>
  </si>
  <si>
    <t>Yes: $399.27</t>
  </si>
  <si>
    <t>Excel PV Function</t>
  </si>
  <si>
    <t>Same annuity, with sign convention</t>
  </si>
  <si>
    <t>Input</t>
  </si>
  <si>
    <t>Value</t>
  </si>
  <si>
    <t>Function example</t>
  </si>
  <si>
    <t>Result</t>
  </si>
  <si>
    <t>Rate</t>
  </si>
  <si>
    <t>=PV(0.08,5,-100,0,0)</t>
  </si>
  <si>
    <t>Nper</t>
  </si>
  <si>
    <t>Payment</t>
  </si>
  <si>
    <t>=PV(0.08,5,100,0,0)</t>
  </si>
  <si>
    <t>Why can the signs differ?</t>
  </si>
  <si>
    <t>Excel expects cash inflows and outflows to have opposite signs.</t>
  </si>
  <si>
    <t>If the PV result is negative, it is probably sign convention rather than a math error.</t>
  </si>
  <si>
    <t>Use the direct formula when you want to see the economics; use PV when you want Excel to move faster.</t>
  </si>
  <si>
    <t>Level Perpetuity</t>
  </si>
  <si>
    <t>Same cash flow forever, starting next period</t>
  </si>
  <si>
    <t>Next period cash flow C1</t>
  </si>
  <si>
    <t>Timing reminder</t>
  </si>
  <si>
    <t>C1 is the cash flow one period from now.</t>
  </si>
  <si>
    <t>Do not put a cash flow received today in the perpetuity numerator.</t>
  </si>
  <si>
    <t>Here, the first $100 arrives at t = 1.</t>
  </si>
  <si>
    <t>t = 0</t>
  </si>
  <si>
    <t>t = 1</t>
  </si>
  <si>
    <t>t = 2</t>
  </si>
  <si>
    <t>t = 3</t>
  </si>
  <si>
    <t>...</t>
  </si>
  <si>
    <t>PV today</t>
  </si>
  <si>
    <t>forever</t>
  </si>
  <si>
    <t>Growing Perpetuity</t>
  </si>
  <si>
    <t>Cash flows start next period and grow forever</t>
  </si>
  <si>
    <t>Growth makes the stream more valuable because future cash flows get bigger.</t>
  </si>
  <si>
    <t>Growth rate g</t>
  </si>
  <si>
    <t>The denominator is r minus g, not just r.</t>
  </si>
  <si>
    <t>This formula requires r &gt; g.</t>
  </si>
  <si>
    <t>Timing Check</t>
  </si>
  <si>
    <t>The numerator is next period's cash flow</t>
  </si>
  <si>
    <t>Numerator</t>
  </si>
  <si>
    <t>First cash flow</t>
  </si>
  <si>
    <t>Watch for</t>
  </si>
  <si>
    <t>C</t>
  </si>
  <si>
    <t>t = 1 through t = N</t>
  </si>
  <si>
    <t>End-of-period timing</t>
  </si>
  <si>
    <t>For ordinary annuities, C is the equal payment each period.</t>
  </si>
  <si>
    <t>t = 1 and forever</t>
  </si>
  <si>
    <t>Do not use C0</t>
  </si>
  <si>
    <t>For perpetuities, C1 is next period's cash flow.</t>
  </si>
  <si>
    <t>t = 1, then grows</t>
  </si>
  <si>
    <t>Use r - g</t>
  </si>
  <si>
    <t>If a problem gives today's cash flow, convert it to next period before using a perpetuity formula.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</si>
</sst>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0.0000"/>
  </numFmts>
  <fonts count="9" x14ac:knownFonts="1">
    <font>
      <sz val="11"/>
      <color rgb="FF1F1F1F"/>
      <name val="Aptos"/>
    </font>
    <font>
      <sz val="11"/>
      <color rgb="FF1F1F1F"/>
      <name val="Aptos"/>
    </font>
    <font>
      <b/>
      <sz val="16"/>
      <color rgb="FFFFFFFF"/>
      <name val="Aptos Display"/>
    </font>
    <font>
      <b/>
      <sz val="12"/>
      <color rgb="FF1F4E79"/>
      <name val="Aptos"/>
    </font>
    <font>
      <b/>
      <sz val="11"/>
      <color rgb="FFFFFFFF"/>
      <name val="Aptos"/>
    </font>
    <font>
      <b/>
      <sz val="11"/>
      <color rgb="FF1F4E79"/>
      <name val="Aptos"/>
    </font>
    <font>
      <sz val="11"/>
      <color rgb="FF333333"/>
      <name val="Aptos"/>
    </font>
    <font>
      <b/>
      <sz val="11"/>
      <color rgb="FF7F6000"/>
      <name val="Aptos"/>
    </font>
    <font>
      <sz val="10"/>
      <color rgb="FF333333"/>
      <name val="Consolas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1F4E79"/>
      </patternFill>
    </fill>
    <fill>
      <patternFill patternType="solid">
        <fgColor rgb="FFEAF3F8"/>
      </patternFill>
    </fill>
    <fill>
      <patternFill patternType="solid">
        <fgColor rgb="FFFCE4D6"/>
      </patternFill>
    </fill>
    <fill>
      <patternFill patternType="solid">
        <fgColor rgb="FFFFF2CC"/>
      </patternFill>
    </fill>
    <fill>
      <patternFill patternType="solid">
        <fgColor rgb="FFDDEBF7"/>
      </patternFill>
    </fill>
    <fill>
      <patternFill patternType="solid">
        <fgColor rgb="FFF2F2F2"/>
      </patternFill>
    </fill>
    <fill>
      <patternFill patternType="solid">
        <fgColor rgb="FFE2F0D9"/>
      </patternFill>
    </fill>
  </fills>
  <borders count="7">
    <border>
      <left/>
      <right/>
      <top/>
      <bottom/>
      <diagonal/>
    </border>
    <border>
      <left style="thin">
        <color rgb="FFD9E2F3"/>
      </left>
      <right style="thin">
        <color rgb="FFD9E2F3"/>
      </right>
      <top style="thin">
        <color rgb="FFD9E2F3"/>
      </top>
      <bottom style="thin">
        <color rgb="FFD9E2F3"/>
      </bottom>
      <diagonal/>
    </border>
    <border>
      <left/>
      <right/>
      <top style="thin">
        <color rgb="FFD9E2F3"/>
      </top>
      <bottom style="thin">
        <color rgb="FFD9E2F3"/>
      </bottom>
      <diagonal/>
    </border>
    <border>
      <left/>
      <right style="thin">
        <color rgb="FFD9E2F3"/>
      </right>
      <top style="thin">
        <color rgb="FFD9E2F3"/>
      </top>
      <bottom style="thin">
        <color rgb="FFD9E2F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E2F3"/>
      </left>
      <right/>
      <top style="thin">
        <color rgb="FFD9E2F3"/>
      </top>
      <bottom style="thin">
        <color rgb="FFD9E2F3"/>
      </bottom>
      <diagonal/>
    </border>
    <border>
      <left style="thin">
        <color rgb="FFD9E2F3"/>
      </left>
      <right style="thin">
        <color rgb="FFD9E2F3"/>
      </right>
      <top style="thin">
        <color rgb="FFD9E2F3"/>
      </top>
      <bottom/>
      <diagonal/>
    </border>
  </borders>
  <cellStyleXfs count="1">
    <xf numFmtId="0" fontId="0" fillId="0" borderId="0"/>
  </cellStyleXfs>
  <cellXfs count="32">
    <xf numFmtId="0" fontId="0" fillId="0" borderId="0" xfId="0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 wrapText="1"/>
    </xf>
    <xf numFmtId="164" fontId="1" fillId="4" borderId="1" xfId="0" applyNumberFormat="1" applyFont="1" applyFill="1" applyBorder="1" applyAlignment="1">
      <alignment horizontal="left" vertical="center" wrapText="1"/>
    </xf>
    <xf numFmtId="10" fontId="1" fillId="4" borderId="1" xfId="0" applyNumberFormat="1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165" fontId="1" fillId="8" borderId="1" xfId="0" applyNumberFormat="1" applyFont="1" applyFill="1" applyBorder="1" applyAlignment="1">
      <alignment horizontal="right" vertical="center" wrapText="1"/>
    </xf>
    <xf numFmtId="164" fontId="1" fillId="5" borderId="1" xfId="0" applyNumberFormat="1" applyFont="1" applyFill="1" applyBorder="1" applyAlignment="1">
      <alignment horizontal="right" vertical="center" wrapText="1"/>
    </xf>
    <xf numFmtId="164" fontId="5" fillId="9" borderId="1" xfId="0" applyNumberFormat="1" applyFont="1" applyFill="1" applyBorder="1" applyAlignment="1">
      <alignment horizontal="left" vertical="center" wrapText="1"/>
    </xf>
    <xf numFmtId="164" fontId="5" fillId="9" borderId="1" xfId="0" applyNumberFormat="1" applyFont="1" applyFill="1" applyBorder="1" applyAlignment="1">
      <alignment horizontal="right" vertical="center" wrapText="1"/>
    </xf>
    <xf numFmtId="164" fontId="7" fillId="6" borderId="1" xfId="0" applyNumberFormat="1" applyFont="1" applyFill="1" applyBorder="1" applyAlignment="1">
      <alignment horizontal="right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7" fillId="6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164" fontId="5" fillId="9" borderId="5" xfId="0" applyNumberFormat="1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164" fontId="5" fillId="9" borderId="4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showGridLines="0" tabSelected="1" zoomScale="115" zoomScaleNormal="115" workbookViewId="0">
      <selection sqref="A1:H1"/>
    </sheetView>
  </sheetViews>
  <sheetFormatPr defaultRowHeight="15" x14ac:dyDescent="0.25"/>
  <cols>
    <col min="1" max="1" width="24" style="1" customWidth="1"/>
    <col min="2" max="2" width="18" style="1" customWidth="1"/>
    <col min="3" max="3" width="34" style="1" customWidth="1"/>
    <col min="4" max="4" width="26" style="1" customWidth="1"/>
    <col min="5" max="5" width="22" style="1" customWidth="1"/>
    <col min="6" max="6" width="38" style="1" customWidth="1"/>
    <col min="7" max="7" width="22" style="1" customWidth="1"/>
    <col min="8" max="8" width="14" style="1" customWidth="1"/>
  </cols>
  <sheetData>
    <row r="1" spans="1:8" ht="30" customHeight="1" x14ac:dyDescent="0.25">
      <c r="A1" s="24" t="s">
        <v>14</v>
      </c>
      <c r="B1" s="18"/>
      <c r="C1" s="18"/>
      <c r="D1" s="18"/>
      <c r="E1" s="18"/>
      <c r="F1" s="18"/>
      <c r="G1" s="18"/>
      <c r="H1" s="19"/>
    </row>
    <row r="2" spans="1:8" ht="30" customHeight="1" x14ac:dyDescent="0.25">
      <c r="A2" s="23" t="s">
        <v>15</v>
      </c>
      <c r="B2" s="18"/>
      <c r="C2" s="18"/>
      <c r="D2" s="18"/>
      <c r="E2" s="18"/>
      <c r="F2" s="18"/>
      <c r="G2" s="18"/>
      <c r="H2" s="19"/>
    </row>
    <row r="3" spans="1:8" ht="24" customHeight="1" x14ac:dyDescent="0.25">
      <c r="A3" s="2"/>
      <c r="B3" s="2"/>
      <c r="C3" s="2"/>
      <c r="D3" s="2"/>
      <c r="E3" s="2"/>
      <c r="F3" s="2"/>
      <c r="G3" s="2"/>
      <c r="H3" s="2"/>
    </row>
    <row r="4" spans="1:8" ht="24" customHeight="1" x14ac:dyDescent="0.25">
      <c r="A4" s="3" t="s">
        <v>16</v>
      </c>
      <c r="B4" s="3" t="s">
        <v>17</v>
      </c>
      <c r="C4" s="3" t="s">
        <v>18</v>
      </c>
      <c r="D4" s="3" t="s">
        <v>19</v>
      </c>
      <c r="E4" s="2"/>
      <c r="F4" s="22" t="s">
        <v>20</v>
      </c>
      <c r="G4" s="18"/>
      <c r="H4" s="19"/>
    </row>
    <row r="5" spans="1:8" ht="35.25" customHeight="1" x14ac:dyDescent="0.25">
      <c r="A5" s="4" t="s">
        <v>21</v>
      </c>
      <c r="B5" s="2" t="s">
        <v>22</v>
      </c>
      <c r="C5" s="5" t="s">
        <v>23</v>
      </c>
      <c r="D5" s="6" t="s">
        <v>24</v>
      </c>
      <c r="E5" s="2"/>
      <c r="F5" s="21" t="s">
        <v>25</v>
      </c>
      <c r="G5" s="18"/>
      <c r="H5" s="19"/>
    </row>
    <row r="6" spans="1:8" ht="35.25" customHeight="1" x14ac:dyDescent="0.25">
      <c r="A6" s="4" t="s">
        <v>26</v>
      </c>
      <c r="B6" s="2" t="s">
        <v>27</v>
      </c>
      <c r="C6" s="5" t="s">
        <v>12</v>
      </c>
      <c r="D6" s="6" t="s">
        <v>28</v>
      </c>
      <c r="E6" s="2"/>
      <c r="F6" s="21" t="s">
        <v>29</v>
      </c>
      <c r="G6" s="18"/>
      <c r="H6" s="19"/>
    </row>
    <row r="7" spans="1:8" ht="35.25" customHeight="1" x14ac:dyDescent="0.25">
      <c r="A7" s="4" t="s">
        <v>30</v>
      </c>
      <c r="B7" s="2" t="s">
        <v>31</v>
      </c>
      <c r="C7" s="5" t="s">
        <v>32</v>
      </c>
      <c r="D7" s="6" t="s">
        <v>28</v>
      </c>
      <c r="E7" s="2"/>
      <c r="F7" s="21" t="s">
        <v>33</v>
      </c>
      <c r="G7" s="18"/>
      <c r="H7" s="19"/>
    </row>
  </sheetData>
  <mergeCells count="6">
    <mergeCell ref="F7:H7"/>
    <mergeCell ref="A1:H1"/>
    <mergeCell ref="F6:H6"/>
    <mergeCell ref="F5:H5"/>
    <mergeCell ref="A2:H2"/>
    <mergeCell ref="F4:H4"/>
  </mergeCells>
  <pageMargins left="0.25" right="0.25" top="0.5" bottom="0.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"/>
  <sheetViews>
    <sheetView showGridLines="0" zoomScale="115" zoomScaleNormal="115" workbookViewId="0">
      <selection activeCell="F20" sqref="F20"/>
    </sheetView>
  </sheetViews>
  <sheetFormatPr defaultRowHeight="15" x14ac:dyDescent="0.25"/>
  <cols>
    <col min="1" max="1" width="24" style="1" customWidth="1"/>
    <col min="2" max="6" width="16.375" style="1" customWidth="1"/>
    <col min="7" max="7" width="16" style="1" customWidth="1"/>
    <col min="8" max="8" width="14" style="1" customWidth="1"/>
  </cols>
  <sheetData>
    <row r="1" spans="1:8" ht="30" customHeight="1" x14ac:dyDescent="0.25">
      <c r="A1" s="24" t="s">
        <v>34</v>
      </c>
      <c r="B1" s="18"/>
      <c r="C1" s="18"/>
      <c r="D1" s="18"/>
      <c r="E1" s="18"/>
      <c r="F1" s="18"/>
      <c r="G1" s="18"/>
      <c r="H1" s="19"/>
    </row>
    <row r="2" spans="1:8" ht="30" customHeight="1" x14ac:dyDescent="0.25">
      <c r="A2" s="23" t="s">
        <v>35</v>
      </c>
      <c r="B2" s="18"/>
      <c r="C2" s="18"/>
      <c r="D2" s="18"/>
      <c r="E2" s="18"/>
      <c r="F2" s="18"/>
      <c r="G2" s="18"/>
      <c r="H2" s="19"/>
    </row>
    <row r="3" spans="1:8" ht="24" customHeight="1" x14ac:dyDescent="0.25">
      <c r="A3" s="2"/>
      <c r="B3" s="2"/>
      <c r="C3" s="2"/>
      <c r="D3" s="2"/>
      <c r="E3" s="22" t="s">
        <v>36</v>
      </c>
      <c r="F3" s="18"/>
      <c r="G3" s="19"/>
      <c r="H3" s="2"/>
    </row>
    <row r="4" spans="1:8" ht="35.25" customHeight="1" x14ac:dyDescent="0.25">
      <c r="A4" s="4" t="s">
        <v>37</v>
      </c>
      <c r="B4" s="7">
        <v>100</v>
      </c>
      <c r="C4" s="2"/>
      <c r="D4" s="2"/>
      <c r="E4" s="21" t="s">
        <v>38</v>
      </c>
      <c r="F4" s="18"/>
      <c r="G4" s="19"/>
      <c r="H4" s="2"/>
    </row>
    <row r="5" spans="1:8" ht="35.25" customHeight="1" x14ac:dyDescent="0.25">
      <c r="A5" s="4" t="s">
        <v>39</v>
      </c>
      <c r="B5" s="8">
        <v>0.08</v>
      </c>
      <c r="C5" s="2"/>
      <c r="D5" s="2"/>
      <c r="E5" s="21" t="s">
        <v>40</v>
      </c>
      <c r="F5" s="18"/>
      <c r="G5" s="19"/>
      <c r="H5" s="2"/>
    </row>
    <row r="6" spans="1:8" ht="35.25" customHeight="1" x14ac:dyDescent="0.25">
      <c r="A6" s="4" t="s">
        <v>41</v>
      </c>
      <c r="B6" s="9">
        <v>5</v>
      </c>
      <c r="C6" s="2"/>
      <c r="D6" s="2"/>
      <c r="E6" s="21" t="s">
        <v>42</v>
      </c>
      <c r="F6" s="18"/>
      <c r="G6" s="19"/>
      <c r="H6" s="2"/>
    </row>
    <row r="7" spans="1:8" ht="24" customHeight="1" x14ac:dyDescent="0.25">
      <c r="A7" s="2"/>
      <c r="B7" s="2"/>
      <c r="C7" s="2"/>
      <c r="D7" s="2"/>
      <c r="E7" s="2"/>
      <c r="F7" s="2"/>
      <c r="G7" s="2"/>
      <c r="H7" s="2"/>
    </row>
    <row r="8" spans="1:8" ht="24" customHeight="1" x14ac:dyDescent="0.25">
      <c r="A8" s="3" t="s">
        <v>43</v>
      </c>
      <c r="B8" s="3">
        <v>1</v>
      </c>
      <c r="C8" s="3">
        <v>2</v>
      </c>
      <c r="D8" s="3">
        <v>3</v>
      </c>
      <c r="E8" s="3">
        <v>4</v>
      </c>
      <c r="F8" s="3">
        <v>5</v>
      </c>
      <c r="G8" s="2"/>
      <c r="H8" s="2"/>
    </row>
    <row r="9" spans="1:8" ht="24" customHeight="1" x14ac:dyDescent="0.25">
      <c r="A9" s="4" t="s">
        <v>44</v>
      </c>
      <c r="B9" s="10">
        <v>100</v>
      </c>
      <c r="C9" s="10">
        <v>100</v>
      </c>
      <c r="D9" s="10">
        <v>100</v>
      </c>
      <c r="E9" s="10">
        <v>100</v>
      </c>
      <c r="F9" s="10">
        <v>100</v>
      </c>
      <c r="G9" s="2"/>
      <c r="H9" s="2"/>
    </row>
    <row r="10" spans="1:8" ht="24" customHeight="1" x14ac:dyDescent="0.25">
      <c r="A10" s="4" t="s">
        <v>45</v>
      </c>
      <c r="B10" s="11">
        <f>1/(1+$B$5)^B$8</f>
        <v>0.92592592592592582</v>
      </c>
      <c r="C10" s="11">
        <f>1/(1+$B$5)^C$8</f>
        <v>0.85733882030178321</v>
      </c>
      <c r="D10" s="11">
        <f>1/(1+$B$5)^D$8</f>
        <v>0.79383224102016958</v>
      </c>
      <c r="E10" s="11">
        <f>1/(1+$B$5)^E$8</f>
        <v>0.73502985279645328</v>
      </c>
      <c r="F10" s="11">
        <f>1/(1+$B$5)^F$8</f>
        <v>0.68058319703375303</v>
      </c>
      <c r="G10" s="2"/>
      <c r="H10" s="2"/>
    </row>
    <row r="11" spans="1:8" ht="24" customHeight="1" x14ac:dyDescent="0.25">
      <c r="A11" s="4" t="s">
        <v>46</v>
      </c>
      <c r="B11" s="12">
        <f>B9*B10</f>
        <v>92.592592592592581</v>
      </c>
      <c r="C11" s="12">
        <f>C9*C10</f>
        <v>85.733882030178322</v>
      </c>
      <c r="D11" s="12">
        <f>D9*D10</f>
        <v>79.383224102016953</v>
      </c>
      <c r="E11" s="12">
        <f>E9*E10</f>
        <v>73.50298527964533</v>
      </c>
      <c r="F11" s="12">
        <f>F9*F10</f>
        <v>68.058319703375304</v>
      </c>
      <c r="G11" s="2"/>
      <c r="H11" s="2"/>
    </row>
    <row r="12" spans="1:8" ht="24" customHeight="1" x14ac:dyDescent="0.25">
      <c r="A12" s="2"/>
      <c r="B12" s="2"/>
      <c r="C12" s="2"/>
      <c r="D12" s="2"/>
      <c r="E12" s="2"/>
      <c r="F12" s="2"/>
      <c r="G12" s="2"/>
      <c r="H12" s="2"/>
    </row>
    <row r="13" spans="1:8" ht="24" customHeight="1" x14ac:dyDescent="0.25">
      <c r="A13" s="13" t="s">
        <v>47</v>
      </c>
      <c r="B13" s="14">
        <f>SUM(B11:F11)</f>
        <v>399.2710037078084</v>
      </c>
      <c r="C13" s="2"/>
      <c r="D13" s="2"/>
      <c r="E13" s="2"/>
      <c r="F13" s="2"/>
      <c r="G13" s="2"/>
      <c r="H13" s="2"/>
    </row>
  </sheetData>
  <mergeCells count="6">
    <mergeCell ref="E6:G6"/>
    <mergeCell ref="E5:G5"/>
    <mergeCell ref="A2:H2"/>
    <mergeCell ref="E4:G4"/>
    <mergeCell ref="E3:G3"/>
    <mergeCell ref="A1:H1"/>
  </mergeCells>
  <pageMargins left="0.25" right="0.25" top="0.5" bottom="0.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5"/>
  <sheetViews>
    <sheetView showGridLines="0" zoomScale="115" zoomScaleNormal="115" workbookViewId="0">
      <selection activeCell="B19" sqref="B19"/>
    </sheetView>
  </sheetViews>
  <sheetFormatPr defaultRowHeight="15" x14ac:dyDescent="0.25"/>
  <cols>
    <col min="1" max="1" width="24" style="1" customWidth="1"/>
    <col min="2" max="2" width="26" style="1" customWidth="1"/>
    <col min="3" max="4" width="16" style="1" customWidth="1"/>
    <col min="5" max="5" width="34" style="1" customWidth="1"/>
    <col min="6" max="6" width="24" style="1" customWidth="1"/>
    <col min="7" max="7" width="22" style="1" customWidth="1"/>
    <col min="8" max="8" width="14" style="1" customWidth="1"/>
  </cols>
  <sheetData>
    <row r="1" spans="1:8" ht="30" customHeight="1" x14ac:dyDescent="0.25">
      <c r="A1" s="24" t="s">
        <v>48</v>
      </c>
      <c r="B1" s="18"/>
      <c r="C1" s="18"/>
      <c r="D1" s="18"/>
      <c r="E1" s="18"/>
      <c r="F1" s="18"/>
      <c r="G1" s="18"/>
      <c r="H1" s="19"/>
    </row>
    <row r="2" spans="1:8" ht="30" customHeight="1" x14ac:dyDescent="0.25">
      <c r="A2" s="23" t="s">
        <v>49</v>
      </c>
      <c r="B2" s="18"/>
      <c r="C2" s="18"/>
      <c r="D2" s="18"/>
      <c r="E2" s="18"/>
      <c r="F2" s="18"/>
      <c r="G2" s="18"/>
      <c r="H2" s="19"/>
    </row>
    <row r="3" spans="1:8" ht="24" customHeight="1" x14ac:dyDescent="0.25">
      <c r="A3" s="2"/>
      <c r="B3" s="2"/>
      <c r="C3" s="2"/>
      <c r="D3" s="2"/>
      <c r="E3" s="2"/>
      <c r="F3" s="2"/>
      <c r="G3" s="2"/>
      <c r="H3" s="2"/>
    </row>
    <row r="4" spans="1:8" ht="24" customHeight="1" x14ac:dyDescent="0.25">
      <c r="A4" s="4" t="s">
        <v>37</v>
      </c>
      <c r="B4" s="7">
        <v>100</v>
      </c>
      <c r="C4" s="2"/>
      <c r="D4" s="2"/>
      <c r="E4" s="22" t="s">
        <v>20</v>
      </c>
      <c r="F4" s="18"/>
      <c r="G4" s="19"/>
      <c r="H4" s="2"/>
    </row>
    <row r="5" spans="1:8" ht="24" customHeight="1" x14ac:dyDescent="0.25">
      <c r="A5" s="4" t="s">
        <v>39</v>
      </c>
      <c r="B5" s="8">
        <v>0.08</v>
      </c>
      <c r="C5" s="2"/>
      <c r="D5" s="2"/>
      <c r="E5" s="21" t="s">
        <v>50</v>
      </c>
      <c r="F5" s="18"/>
      <c r="G5" s="19"/>
      <c r="H5" s="2"/>
    </row>
    <row r="6" spans="1:8" ht="24" customHeight="1" x14ac:dyDescent="0.25">
      <c r="A6" s="4" t="s">
        <v>41</v>
      </c>
      <c r="B6" s="9">
        <v>5</v>
      </c>
      <c r="C6" s="2"/>
      <c r="D6" s="2"/>
      <c r="E6" s="21" t="s">
        <v>51</v>
      </c>
      <c r="F6" s="18"/>
      <c r="G6" s="19"/>
      <c r="H6" s="2"/>
    </row>
    <row r="7" spans="1:8" ht="24" customHeight="1" x14ac:dyDescent="0.25">
      <c r="A7" s="2"/>
      <c r="B7" s="2"/>
      <c r="C7" s="2"/>
      <c r="D7" s="2"/>
      <c r="E7" s="21" t="s">
        <v>52</v>
      </c>
      <c r="F7" s="18"/>
      <c r="G7" s="19"/>
      <c r="H7" s="2"/>
    </row>
    <row r="8" spans="1:8" ht="24" customHeight="1" x14ac:dyDescent="0.25">
      <c r="A8" s="22" t="s">
        <v>11</v>
      </c>
      <c r="B8" s="18"/>
      <c r="C8" s="18"/>
      <c r="D8" s="19"/>
      <c r="E8" s="2"/>
      <c r="F8" s="2"/>
      <c r="G8" s="2"/>
      <c r="H8" s="2"/>
    </row>
    <row r="9" spans="1:8" ht="24" customHeight="1" x14ac:dyDescent="0.25">
      <c r="A9" s="25" t="s">
        <v>53</v>
      </c>
      <c r="B9" s="18"/>
      <c r="C9" s="18"/>
      <c r="D9" s="19"/>
      <c r="E9" s="2"/>
      <c r="F9" s="2"/>
      <c r="G9" s="2"/>
      <c r="H9" s="2"/>
    </row>
    <row r="10" spans="1:8" ht="24" customHeight="1" x14ac:dyDescent="0.25">
      <c r="A10" s="2"/>
      <c r="B10" s="2"/>
      <c r="C10" s="2"/>
      <c r="D10" s="2"/>
      <c r="E10" s="2"/>
      <c r="F10" s="2"/>
      <c r="G10" s="2"/>
      <c r="H10" s="2"/>
    </row>
    <row r="11" spans="1:8" ht="24" customHeight="1" x14ac:dyDescent="0.25">
      <c r="A11" s="4" t="s">
        <v>54</v>
      </c>
      <c r="B11" s="26" t="s">
        <v>55</v>
      </c>
      <c r="C11" s="18"/>
      <c r="D11" s="19"/>
      <c r="E11" s="2"/>
      <c r="F11" s="2"/>
      <c r="G11" s="2"/>
      <c r="H11" s="2"/>
    </row>
    <row r="12" spans="1:8" ht="24" customHeight="1" x14ac:dyDescent="0.25">
      <c r="A12" s="2"/>
      <c r="B12" s="2"/>
      <c r="C12" s="2"/>
      <c r="D12" s="2"/>
      <c r="E12" s="2"/>
      <c r="F12" s="2"/>
      <c r="G12" s="2"/>
      <c r="H12" s="2"/>
    </row>
    <row r="13" spans="1:8" ht="24" customHeight="1" x14ac:dyDescent="0.25">
      <c r="A13" s="13" t="s">
        <v>46</v>
      </c>
      <c r="B13" s="14">
        <f>B4*(1-1/(1+B5)^B6)/B5</f>
        <v>399.27100370780869</v>
      </c>
      <c r="C13" s="2"/>
      <c r="D13" s="2"/>
      <c r="E13" s="2"/>
      <c r="F13" s="2"/>
      <c r="G13" s="2"/>
      <c r="H13" s="2"/>
    </row>
    <row r="14" spans="1:8" ht="24" customHeight="1" x14ac:dyDescent="0.25">
      <c r="A14" s="2"/>
      <c r="B14" s="2"/>
      <c r="C14" s="2"/>
      <c r="D14" s="2"/>
      <c r="E14" s="2"/>
      <c r="F14" s="2"/>
      <c r="G14" s="2"/>
      <c r="H14" s="2"/>
    </row>
    <row r="15" spans="1:8" ht="24" customHeight="1" x14ac:dyDescent="0.25">
      <c r="A15" s="4" t="s">
        <v>56</v>
      </c>
      <c r="B15" s="13" t="s">
        <v>57</v>
      </c>
      <c r="C15" s="2"/>
      <c r="D15" s="2"/>
      <c r="E15" s="2"/>
      <c r="F15" s="2"/>
      <c r="G15" s="2"/>
      <c r="H15" s="2"/>
    </row>
  </sheetData>
  <mergeCells count="9">
    <mergeCell ref="A1:H1"/>
    <mergeCell ref="E7:G7"/>
    <mergeCell ref="E6:G6"/>
    <mergeCell ref="B11:D11"/>
    <mergeCell ref="A9:D9"/>
    <mergeCell ref="A8:D8"/>
    <mergeCell ref="E5:G5"/>
    <mergeCell ref="A2:H2"/>
    <mergeCell ref="E4:G4"/>
  </mergeCells>
  <pageMargins left="0.25" right="0.25" top="0.5" bottom="0.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4"/>
  <sheetViews>
    <sheetView showGridLines="0" zoomScale="115" zoomScaleNormal="115" workbookViewId="0">
      <selection activeCell="B15" sqref="B15"/>
    </sheetView>
  </sheetViews>
  <sheetFormatPr defaultRowHeight="15" x14ac:dyDescent="0.25"/>
  <cols>
    <col min="1" max="1" width="24" style="1" customWidth="1"/>
    <col min="2" max="2" width="18" style="1" customWidth="1"/>
    <col min="3" max="3" width="16" style="1" customWidth="1"/>
    <col min="4" max="4" width="28" style="1" customWidth="1"/>
    <col min="5" max="6" width="24" style="1" customWidth="1"/>
    <col min="7" max="7" width="22" style="1" customWidth="1"/>
    <col min="8" max="8" width="14" style="1" customWidth="1"/>
  </cols>
  <sheetData>
    <row r="1" spans="1:8" ht="30" customHeight="1" x14ac:dyDescent="0.25">
      <c r="A1" s="24" t="s">
        <v>58</v>
      </c>
      <c r="B1" s="18"/>
      <c r="C1" s="18"/>
      <c r="D1" s="18"/>
      <c r="E1" s="18"/>
      <c r="F1" s="18"/>
      <c r="G1" s="18"/>
      <c r="H1" s="19"/>
    </row>
    <row r="2" spans="1:8" ht="30" customHeight="1" x14ac:dyDescent="0.25">
      <c r="A2" s="23" t="s">
        <v>59</v>
      </c>
      <c r="B2" s="18"/>
      <c r="C2" s="18"/>
      <c r="D2" s="18"/>
      <c r="E2" s="18"/>
      <c r="F2" s="18"/>
      <c r="G2" s="18"/>
      <c r="H2" s="19"/>
    </row>
    <row r="3" spans="1:8" ht="24" customHeight="1" x14ac:dyDescent="0.25">
      <c r="A3" s="2"/>
      <c r="B3" s="2"/>
      <c r="C3" s="2"/>
      <c r="D3" s="2"/>
      <c r="E3" s="2"/>
      <c r="F3" s="2"/>
      <c r="G3" s="2"/>
      <c r="H3" s="2"/>
    </row>
    <row r="4" spans="1:8" ht="24" customHeight="1" x14ac:dyDescent="0.25">
      <c r="A4" s="3" t="s">
        <v>60</v>
      </c>
      <c r="B4" s="3" t="s">
        <v>61</v>
      </c>
      <c r="C4" s="2"/>
      <c r="D4" s="3" t="s">
        <v>62</v>
      </c>
      <c r="E4" s="3" t="s">
        <v>63</v>
      </c>
      <c r="F4" s="2"/>
      <c r="G4" s="2"/>
      <c r="H4" s="2"/>
    </row>
    <row r="5" spans="1:8" ht="24" customHeight="1" x14ac:dyDescent="0.25">
      <c r="A5" s="4" t="s">
        <v>64</v>
      </c>
      <c r="B5" s="8">
        <v>0.08</v>
      </c>
      <c r="C5" s="2"/>
      <c r="D5" s="26" t="s">
        <v>65</v>
      </c>
      <c r="E5" s="14">
        <f>PV(0.08,5,-100,0,0)</f>
        <v>399.27100370780875</v>
      </c>
      <c r="F5" s="2"/>
      <c r="G5" s="2"/>
      <c r="H5" s="2"/>
    </row>
    <row r="6" spans="1:8" ht="24" customHeight="1" x14ac:dyDescent="0.25">
      <c r="A6" s="4" t="s">
        <v>66</v>
      </c>
      <c r="B6" s="9">
        <v>5</v>
      </c>
      <c r="C6" s="2"/>
      <c r="D6" s="2"/>
      <c r="E6" s="2"/>
      <c r="F6" s="2"/>
      <c r="G6" s="2"/>
      <c r="H6" s="2"/>
    </row>
    <row r="7" spans="1:8" ht="24" customHeight="1" x14ac:dyDescent="0.25">
      <c r="A7" s="4" t="s">
        <v>67</v>
      </c>
      <c r="B7" s="7">
        <v>100</v>
      </c>
      <c r="C7" s="2"/>
      <c r="D7" s="26" t="s">
        <v>68</v>
      </c>
      <c r="E7" s="15">
        <f>PV(0.08,5,100,0,0)</f>
        <v>-399.27100370780875</v>
      </c>
      <c r="F7" s="2"/>
      <c r="G7" s="2"/>
      <c r="H7" s="2"/>
    </row>
    <row r="8" spans="1:8" ht="24" customHeight="1" x14ac:dyDescent="0.25">
      <c r="A8" s="2"/>
      <c r="B8" s="2"/>
      <c r="C8" s="2"/>
      <c r="D8" s="2"/>
      <c r="E8" s="2"/>
      <c r="F8" s="2"/>
      <c r="G8" s="2"/>
      <c r="H8" s="2"/>
    </row>
    <row r="9" spans="1:8" ht="24" customHeight="1" x14ac:dyDescent="0.25">
      <c r="A9" s="2"/>
      <c r="B9" s="2"/>
      <c r="C9" s="2"/>
      <c r="D9" s="4" t="s">
        <v>69</v>
      </c>
      <c r="E9" s="2"/>
      <c r="F9" s="2"/>
      <c r="G9" s="2"/>
      <c r="H9" s="2"/>
    </row>
    <row r="10" spans="1:8" ht="24" customHeight="1" x14ac:dyDescent="0.25">
      <c r="A10" s="2"/>
      <c r="B10" s="2"/>
      <c r="C10" s="2"/>
      <c r="D10" s="27" t="s">
        <v>70</v>
      </c>
      <c r="E10" s="18"/>
      <c r="F10" s="18"/>
      <c r="G10" s="18"/>
      <c r="H10" s="19"/>
    </row>
    <row r="11" spans="1:8" ht="24" customHeight="1" x14ac:dyDescent="0.25">
      <c r="A11" s="2"/>
      <c r="B11" s="2"/>
      <c r="C11" s="2"/>
      <c r="D11" s="2"/>
      <c r="E11" s="2"/>
      <c r="F11" s="2"/>
      <c r="G11" s="2"/>
      <c r="H11" s="2"/>
    </row>
    <row r="12" spans="1:8" ht="24" customHeight="1" x14ac:dyDescent="0.25">
      <c r="A12" s="2"/>
      <c r="B12" s="2"/>
      <c r="C12" s="2"/>
      <c r="D12" s="2"/>
      <c r="E12" s="22" t="s">
        <v>20</v>
      </c>
      <c r="F12" s="18"/>
      <c r="G12" s="19"/>
      <c r="H12" s="2"/>
    </row>
    <row r="13" spans="1:8" ht="32.25" customHeight="1" x14ac:dyDescent="0.25">
      <c r="A13" s="2"/>
      <c r="B13" s="2"/>
      <c r="C13" s="2"/>
      <c r="D13" s="2"/>
      <c r="E13" s="21" t="s">
        <v>71</v>
      </c>
      <c r="F13" s="18"/>
      <c r="G13" s="19"/>
      <c r="H13" s="2"/>
    </row>
    <row r="14" spans="1:8" ht="32.25" customHeight="1" x14ac:dyDescent="0.25">
      <c r="A14" s="2"/>
      <c r="B14" s="2"/>
      <c r="C14" s="2"/>
      <c r="D14" s="2"/>
      <c r="E14" s="21" t="s">
        <v>72</v>
      </c>
      <c r="F14" s="18"/>
      <c r="G14" s="19"/>
      <c r="H14" s="2"/>
    </row>
  </sheetData>
  <mergeCells count="8">
    <mergeCell ref="A1:H1"/>
    <mergeCell ref="D5"/>
    <mergeCell ref="E13:G13"/>
    <mergeCell ref="E14:G14"/>
    <mergeCell ref="D10:H10"/>
    <mergeCell ref="A2:H2"/>
    <mergeCell ref="D7"/>
    <mergeCell ref="E12:G12"/>
  </mergeCells>
  <pageMargins left="0.25" right="0.25" top="0.5" bottom="0.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3"/>
  <sheetViews>
    <sheetView showGridLines="0" zoomScale="115" zoomScaleNormal="115" workbookViewId="0">
      <selection activeCell="F12" sqref="F12:F13"/>
    </sheetView>
  </sheetViews>
  <sheetFormatPr defaultRowHeight="15" x14ac:dyDescent="0.25"/>
  <cols>
    <col min="1" max="1" width="24" style="1" customWidth="1"/>
    <col min="2" max="6" width="22.75" style="1" customWidth="1"/>
    <col min="7" max="7" width="22" style="1" customWidth="1"/>
    <col min="8" max="8" width="14" style="1" customWidth="1"/>
  </cols>
  <sheetData>
    <row r="1" spans="1:8" ht="30" customHeight="1" x14ac:dyDescent="0.25">
      <c r="A1" s="24" t="s">
        <v>73</v>
      </c>
      <c r="B1" s="18"/>
      <c r="C1" s="18"/>
      <c r="D1" s="18"/>
      <c r="E1" s="18"/>
      <c r="F1" s="18"/>
      <c r="G1" s="18"/>
      <c r="H1" s="19"/>
    </row>
    <row r="2" spans="1:8" ht="30" customHeight="1" x14ac:dyDescent="0.25">
      <c r="A2" s="23" t="s">
        <v>74</v>
      </c>
      <c r="B2" s="18"/>
      <c r="C2" s="18"/>
      <c r="D2" s="18"/>
      <c r="E2" s="18"/>
      <c r="F2" s="18"/>
      <c r="G2" s="18"/>
      <c r="H2" s="19"/>
    </row>
    <row r="3" spans="1:8" ht="24" customHeight="1" x14ac:dyDescent="0.25">
      <c r="A3" s="2"/>
      <c r="B3" s="2"/>
      <c r="C3" s="2"/>
      <c r="D3" s="2"/>
      <c r="E3" s="2"/>
      <c r="F3" s="2"/>
      <c r="G3" s="2"/>
      <c r="H3" s="2"/>
    </row>
    <row r="4" spans="1:8" ht="24" customHeight="1" x14ac:dyDescent="0.25">
      <c r="A4" s="4" t="s">
        <v>75</v>
      </c>
      <c r="B4" s="7">
        <v>100</v>
      </c>
      <c r="C4" s="2"/>
      <c r="D4" s="2"/>
      <c r="E4" s="22" t="s">
        <v>76</v>
      </c>
      <c r="F4" s="18"/>
      <c r="G4" s="19"/>
      <c r="H4" s="2"/>
    </row>
    <row r="5" spans="1:8" ht="24" customHeight="1" x14ac:dyDescent="0.25">
      <c r="A5" s="4" t="s">
        <v>39</v>
      </c>
      <c r="B5" s="8">
        <v>0.08</v>
      </c>
      <c r="C5" s="2"/>
      <c r="D5" s="2"/>
      <c r="E5" s="21" t="s">
        <v>77</v>
      </c>
      <c r="F5" s="18"/>
      <c r="G5" s="19"/>
      <c r="H5" s="2"/>
    </row>
    <row r="6" spans="1:8" ht="24" customHeight="1" x14ac:dyDescent="0.25">
      <c r="A6" s="2"/>
      <c r="B6" s="2"/>
      <c r="C6" s="2"/>
      <c r="D6" s="2"/>
      <c r="E6" s="21" t="s">
        <v>78</v>
      </c>
      <c r="F6" s="18"/>
      <c r="G6" s="19"/>
      <c r="H6" s="2"/>
    </row>
    <row r="7" spans="1:8" ht="24" customHeight="1" x14ac:dyDescent="0.25">
      <c r="A7" s="3" t="s">
        <v>11</v>
      </c>
      <c r="B7" s="25" t="s">
        <v>12</v>
      </c>
      <c r="C7" s="18"/>
      <c r="D7" s="19"/>
      <c r="E7" s="21" t="s">
        <v>79</v>
      </c>
      <c r="F7" s="18"/>
      <c r="G7" s="19"/>
      <c r="H7" s="2"/>
    </row>
    <row r="8" spans="1:8" ht="24" customHeight="1" x14ac:dyDescent="0.25">
      <c r="A8" s="2"/>
      <c r="B8" s="2"/>
      <c r="C8" s="2"/>
      <c r="D8" s="2"/>
      <c r="E8" s="2"/>
      <c r="F8" s="2"/>
      <c r="G8" s="2"/>
      <c r="H8" s="2"/>
    </row>
    <row r="9" spans="1:8" ht="24" customHeight="1" x14ac:dyDescent="0.25">
      <c r="A9" s="13" t="s">
        <v>46</v>
      </c>
      <c r="B9" s="14">
        <f>B4/B5</f>
        <v>1250</v>
      </c>
      <c r="C9" s="2"/>
      <c r="D9" s="2"/>
      <c r="E9" s="2"/>
      <c r="F9" s="2"/>
      <c r="G9" s="2"/>
      <c r="H9" s="2"/>
    </row>
    <row r="10" spans="1:8" ht="24" customHeight="1" x14ac:dyDescent="0.25">
      <c r="A10" s="2"/>
      <c r="B10" s="2"/>
      <c r="C10" s="2"/>
      <c r="D10" s="2"/>
      <c r="E10" s="2"/>
      <c r="F10" s="2"/>
      <c r="G10" s="2"/>
      <c r="H10" s="2"/>
    </row>
    <row r="11" spans="1:8" ht="24" customHeight="1" x14ac:dyDescent="0.25">
      <c r="A11" s="2"/>
      <c r="B11" s="2"/>
      <c r="C11" s="2"/>
      <c r="D11" s="2"/>
      <c r="E11" s="2"/>
      <c r="F11" s="2"/>
      <c r="G11" s="2"/>
      <c r="H11" s="2"/>
    </row>
    <row r="12" spans="1:8" ht="24" customHeight="1" x14ac:dyDescent="0.25">
      <c r="A12" s="3" t="s">
        <v>19</v>
      </c>
      <c r="B12" s="3" t="s">
        <v>80</v>
      </c>
      <c r="C12" s="3" t="s">
        <v>81</v>
      </c>
      <c r="D12" s="3" t="s">
        <v>82</v>
      </c>
      <c r="E12" s="3" t="s">
        <v>83</v>
      </c>
      <c r="F12" s="3" t="s">
        <v>84</v>
      </c>
      <c r="G12" s="2"/>
      <c r="H12" s="2"/>
    </row>
    <row r="13" spans="1:8" ht="24" customHeight="1" x14ac:dyDescent="0.25">
      <c r="A13" s="2"/>
      <c r="B13" s="4" t="s">
        <v>85</v>
      </c>
      <c r="C13" s="10">
        <v>100</v>
      </c>
      <c r="D13" s="10">
        <v>100</v>
      </c>
      <c r="E13" s="10">
        <v>100</v>
      </c>
      <c r="F13" s="16" t="s">
        <v>86</v>
      </c>
      <c r="G13" s="2"/>
      <c r="H13" s="2"/>
    </row>
  </sheetData>
  <mergeCells count="7">
    <mergeCell ref="E5:G5"/>
    <mergeCell ref="A2:H2"/>
    <mergeCell ref="E4:G4"/>
    <mergeCell ref="A1:H1"/>
    <mergeCell ref="B7:D7"/>
    <mergeCell ref="E7:G7"/>
    <mergeCell ref="E6:G6"/>
  </mergeCells>
  <pageMargins left="0.25" right="0.25" top="0.5" bottom="0.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4"/>
  <sheetViews>
    <sheetView showGridLines="0" zoomScale="115" zoomScaleNormal="115" workbookViewId="0">
      <selection activeCell="G20" sqref="G20"/>
    </sheetView>
  </sheetViews>
  <sheetFormatPr defaultRowHeight="15" x14ac:dyDescent="0.25"/>
  <cols>
    <col min="1" max="1" width="24" style="1" customWidth="1"/>
    <col min="2" max="5" width="16.75" style="1" customWidth="1"/>
    <col min="6" max="6" width="20" style="1" customWidth="1"/>
    <col min="7" max="7" width="27.625" style="1" customWidth="1"/>
    <col min="8" max="8" width="14" style="1" customWidth="1"/>
  </cols>
  <sheetData>
    <row r="1" spans="1:8" ht="30" customHeight="1" x14ac:dyDescent="0.25">
      <c r="A1" s="24" t="s">
        <v>87</v>
      </c>
      <c r="B1" s="18"/>
      <c r="C1" s="18"/>
      <c r="D1" s="18"/>
      <c r="E1" s="18"/>
      <c r="F1" s="18"/>
      <c r="G1" s="18"/>
      <c r="H1" s="19"/>
    </row>
    <row r="2" spans="1:8" ht="30" customHeight="1" x14ac:dyDescent="0.25">
      <c r="A2" s="23" t="s">
        <v>88</v>
      </c>
      <c r="B2" s="18"/>
      <c r="C2" s="18"/>
      <c r="D2" s="18"/>
      <c r="E2" s="18"/>
      <c r="F2" s="18"/>
      <c r="G2" s="18"/>
      <c r="H2" s="19"/>
    </row>
    <row r="3" spans="1:8" ht="24" customHeight="1" x14ac:dyDescent="0.25">
      <c r="A3" s="2"/>
      <c r="B3" s="2"/>
      <c r="C3" s="2"/>
      <c r="D3" s="2"/>
      <c r="E3" s="2"/>
      <c r="F3" s="2"/>
      <c r="G3" s="2"/>
      <c r="H3" s="2"/>
    </row>
    <row r="4" spans="1:8" ht="24" customHeight="1" x14ac:dyDescent="0.25">
      <c r="A4" s="4" t="s">
        <v>75</v>
      </c>
      <c r="B4" s="7">
        <v>100</v>
      </c>
      <c r="C4" s="2"/>
      <c r="D4" s="2"/>
      <c r="E4" s="22" t="s">
        <v>20</v>
      </c>
      <c r="F4" s="18"/>
      <c r="G4" s="19"/>
      <c r="H4" s="2"/>
    </row>
    <row r="5" spans="1:8" ht="24" customHeight="1" x14ac:dyDescent="0.25">
      <c r="A5" s="4" t="s">
        <v>39</v>
      </c>
      <c r="B5" s="8">
        <v>0.08</v>
      </c>
      <c r="C5" s="2"/>
      <c r="D5" s="2"/>
      <c r="E5" s="21" t="s">
        <v>89</v>
      </c>
      <c r="F5" s="18"/>
      <c r="G5" s="19"/>
      <c r="H5" s="2"/>
    </row>
    <row r="6" spans="1:8" ht="24" customHeight="1" x14ac:dyDescent="0.25">
      <c r="A6" s="4" t="s">
        <v>90</v>
      </c>
      <c r="B6" s="8">
        <v>0.03</v>
      </c>
      <c r="C6" s="2"/>
      <c r="D6" s="2"/>
      <c r="E6" s="21" t="s">
        <v>91</v>
      </c>
      <c r="F6" s="18"/>
      <c r="G6" s="19"/>
      <c r="H6" s="2"/>
    </row>
    <row r="7" spans="1:8" ht="24" customHeight="1" x14ac:dyDescent="0.25">
      <c r="A7" s="2"/>
      <c r="B7" s="2"/>
      <c r="C7" s="2"/>
      <c r="D7" s="2"/>
      <c r="E7" s="21" t="s">
        <v>92</v>
      </c>
      <c r="F7" s="18"/>
      <c r="G7" s="19"/>
      <c r="H7" s="2"/>
    </row>
    <row r="8" spans="1:8" ht="24" customHeight="1" x14ac:dyDescent="0.25">
      <c r="A8" s="3" t="s">
        <v>11</v>
      </c>
      <c r="B8" s="25" t="s">
        <v>32</v>
      </c>
      <c r="C8" s="18"/>
      <c r="D8" s="19"/>
      <c r="E8" s="2"/>
      <c r="F8" s="2"/>
      <c r="G8" s="2"/>
      <c r="H8" s="2"/>
    </row>
    <row r="9" spans="1:8" ht="24" customHeight="1" x14ac:dyDescent="0.25">
      <c r="A9" s="2"/>
      <c r="B9" s="2"/>
      <c r="C9" s="2"/>
      <c r="D9" s="2"/>
      <c r="E9" s="2"/>
      <c r="F9" s="2"/>
      <c r="G9" s="2"/>
      <c r="H9" s="2"/>
    </row>
    <row r="10" spans="1:8" ht="24" customHeight="1" x14ac:dyDescent="0.25">
      <c r="A10" s="13" t="s">
        <v>46</v>
      </c>
      <c r="B10" s="14">
        <f>B4/(B5-B6)</f>
        <v>2000</v>
      </c>
      <c r="C10" s="2"/>
      <c r="D10" s="2"/>
      <c r="E10" s="2"/>
      <c r="F10" s="2"/>
      <c r="G10" s="2"/>
      <c r="H10" s="2"/>
    </row>
    <row r="11" spans="1:8" ht="24" customHeight="1" x14ac:dyDescent="0.25">
      <c r="A11" s="2"/>
      <c r="B11" s="2"/>
      <c r="C11" s="2"/>
      <c r="D11" s="2"/>
      <c r="E11" s="2"/>
      <c r="F11" s="2"/>
      <c r="G11" s="2"/>
      <c r="H11" s="2"/>
    </row>
    <row r="12" spans="1:8" ht="24" customHeight="1" x14ac:dyDescent="0.25">
      <c r="A12" s="2"/>
      <c r="B12" s="2"/>
      <c r="C12" s="2"/>
      <c r="D12" s="2"/>
      <c r="E12" s="2"/>
      <c r="F12" s="2"/>
      <c r="G12" s="2"/>
      <c r="H12" s="2"/>
    </row>
    <row r="13" spans="1:8" ht="24" customHeight="1" x14ac:dyDescent="0.25">
      <c r="A13" s="3" t="s">
        <v>43</v>
      </c>
      <c r="B13" s="3">
        <v>1</v>
      </c>
      <c r="C13" s="3">
        <v>2</v>
      </c>
      <c r="D13" s="3">
        <v>3</v>
      </c>
      <c r="E13" s="3">
        <v>4</v>
      </c>
      <c r="F13" s="3" t="s">
        <v>84</v>
      </c>
      <c r="G13" s="2"/>
      <c r="H13" s="2"/>
    </row>
    <row r="14" spans="1:8" ht="24" customHeight="1" x14ac:dyDescent="0.25">
      <c r="A14" s="4" t="s">
        <v>44</v>
      </c>
      <c r="B14" s="10">
        <v>100</v>
      </c>
      <c r="C14" s="10">
        <f>$B$4*(1+$B$6)^(C$13-1)</f>
        <v>103</v>
      </c>
      <c r="D14" s="10">
        <f>$B$4*(1+$B$6)^(D$13-1)</f>
        <v>106.08999999999999</v>
      </c>
      <c r="E14" s="10">
        <f>$B$4*(1+$B$6)^(E$13-1)</f>
        <v>109.2727</v>
      </c>
      <c r="F14" s="16" t="s">
        <v>86</v>
      </c>
      <c r="G14" s="2"/>
      <c r="H14" s="2"/>
    </row>
  </sheetData>
  <mergeCells count="7">
    <mergeCell ref="E5:G5"/>
    <mergeCell ref="A2:H2"/>
    <mergeCell ref="B8:D8"/>
    <mergeCell ref="E4:G4"/>
    <mergeCell ref="A1:H1"/>
    <mergeCell ref="E7:G7"/>
    <mergeCell ref="E6:G6"/>
  </mergeCells>
  <pageMargins left="0.25" right="0.25" top="0.5" bottom="0.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7"/>
  <sheetViews>
    <sheetView showGridLines="0" zoomScale="115" zoomScaleNormal="115" workbookViewId="0">
      <selection activeCell="B9" sqref="B9"/>
    </sheetView>
  </sheetViews>
  <sheetFormatPr defaultRowHeight="15" x14ac:dyDescent="0.25"/>
  <cols>
    <col min="1" max="1" width="24" style="1" customWidth="1"/>
    <col min="2" max="2" width="18" style="1" customWidth="1"/>
    <col min="3" max="4" width="24" style="1" customWidth="1"/>
    <col min="5" max="5" width="22" style="1" customWidth="1"/>
    <col min="6" max="6" width="44" style="1" customWidth="1"/>
    <col min="7" max="7" width="22" style="1" customWidth="1"/>
    <col min="8" max="8" width="14" style="1" customWidth="1"/>
  </cols>
  <sheetData>
    <row r="1" spans="1:8" ht="30" customHeight="1" x14ac:dyDescent="0.25">
      <c r="A1" s="24" t="s">
        <v>93</v>
      </c>
      <c r="B1" s="18"/>
      <c r="C1" s="18"/>
      <c r="D1" s="18"/>
      <c r="E1" s="18"/>
      <c r="F1" s="18"/>
      <c r="G1" s="18"/>
      <c r="H1" s="19"/>
    </row>
    <row r="2" spans="1:8" ht="30" customHeight="1" x14ac:dyDescent="0.25">
      <c r="A2" s="23" t="s">
        <v>94</v>
      </c>
      <c r="B2" s="18"/>
      <c r="C2" s="18"/>
      <c r="D2" s="18"/>
      <c r="E2" s="18"/>
      <c r="F2" s="18"/>
      <c r="G2" s="18"/>
      <c r="H2" s="19"/>
    </row>
    <row r="3" spans="1:8" ht="24" customHeight="1" x14ac:dyDescent="0.25">
      <c r="A3" s="2"/>
      <c r="B3" s="2"/>
      <c r="C3" s="2"/>
      <c r="D3" s="2"/>
      <c r="E3" s="2"/>
      <c r="F3" s="2"/>
      <c r="G3" s="2"/>
      <c r="H3" s="2"/>
    </row>
    <row r="4" spans="1:8" ht="24" customHeight="1" x14ac:dyDescent="0.25">
      <c r="A4" s="3" t="s">
        <v>18</v>
      </c>
      <c r="B4" s="3" t="s">
        <v>95</v>
      </c>
      <c r="C4" s="3" t="s">
        <v>96</v>
      </c>
      <c r="D4" s="3" t="s">
        <v>97</v>
      </c>
      <c r="E4" s="2"/>
      <c r="F4" s="22" t="s">
        <v>20</v>
      </c>
      <c r="G4" s="18"/>
      <c r="H4" s="19"/>
    </row>
    <row r="5" spans="1:8" ht="24" customHeight="1" x14ac:dyDescent="0.25">
      <c r="A5" s="4" t="s">
        <v>21</v>
      </c>
      <c r="B5" s="16" t="s">
        <v>98</v>
      </c>
      <c r="C5" s="2" t="s">
        <v>99</v>
      </c>
      <c r="D5" s="6" t="s">
        <v>100</v>
      </c>
      <c r="E5" s="2"/>
      <c r="F5" s="21" t="s">
        <v>101</v>
      </c>
      <c r="G5" s="18"/>
      <c r="H5" s="19"/>
    </row>
    <row r="6" spans="1:8" ht="24" customHeight="1" x14ac:dyDescent="0.25">
      <c r="A6" s="4" t="s">
        <v>26</v>
      </c>
      <c r="B6" s="16" t="s">
        <v>9</v>
      </c>
      <c r="C6" s="2" t="s">
        <v>102</v>
      </c>
      <c r="D6" s="6" t="s">
        <v>103</v>
      </c>
      <c r="E6" s="2"/>
      <c r="F6" s="21" t="s">
        <v>104</v>
      </c>
      <c r="G6" s="18"/>
      <c r="H6" s="19"/>
    </row>
    <row r="7" spans="1:8" ht="24" customHeight="1" x14ac:dyDescent="0.25">
      <c r="A7" s="4" t="s">
        <v>30</v>
      </c>
      <c r="B7" s="16" t="s">
        <v>9</v>
      </c>
      <c r="C7" s="2" t="s">
        <v>105</v>
      </c>
      <c r="D7" s="6" t="s">
        <v>106</v>
      </c>
      <c r="E7" s="2"/>
      <c r="F7" s="21" t="s">
        <v>107</v>
      </c>
      <c r="G7" s="18"/>
      <c r="H7" s="19"/>
    </row>
  </sheetData>
  <mergeCells count="6">
    <mergeCell ref="F7:H7"/>
    <mergeCell ref="A1:H1"/>
    <mergeCell ref="F6:H6"/>
    <mergeCell ref="F5:H5"/>
    <mergeCell ref="A2:H2"/>
    <mergeCell ref="F4:H4"/>
  </mergeCells>
  <pageMargins left="0.25" right="0.25" top="0.5" bottom="0.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4"/>
  <sheetViews>
    <sheetView showGridLines="0" zoomScale="115" zoomScaleNormal="115" workbookViewId="0">
      <selection activeCell="D19" sqref="D19"/>
    </sheetView>
  </sheetViews>
  <sheetFormatPr defaultRowHeight="15" x14ac:dyDescent="0.25"/>
  <cols>
    <col min="1" max="1" width="42" style="1" customWidth="1"/>
    <col min="2" max="2" width="18" style="1" customWidth="1"/>
    <col min="3" max="4" width="16" style="1" customWidth="1"/>
    <col min="5" max="5" width="34" style="1" customWidth="1"/>
    <col min="6" max="6" width="24" style="1" customWidth="1"/>
    <col min="7" max="7" width="22" style="1" customWidth="1"/>
    <col min="8" max="8" width="14" style="1" customWidth="1"/>
  </cols>
  <sheetData>
    <row r="1" spans="1:8" ht="30" customHeight="1" x14ac:dyDescent="0.25">
      <c r="A1" s="24" t="s">
        <v>0</v>
      </c>
      <c r="B1" s="18"/>
      <c r="C1" s="18"/>
      <c r="D1" s="18"/>
      <c r="E1" s="18"/>
      <c r="F1" s="18"/>
      <c r="G1" s="18"/>
      <c r="H1" s="19"/>
    </row>
    <row r="2" spans="1:8" ht="30" customHeight="1" x14ac:dyDescent="0.25">
      <c r="A2" s="23" t="s">
        <v>1</v>
      </c>
      <c r="B2" s="18"/>
      <c r="C2" s="18"/>
      <c r="D2" s="18"/>
      <c r="E2" s="18"/>
      <c r="F2" s="18"/>
      <c r="G2" s="18"/>
      <c r="H2" s="19"/>
    </row>
    <row r="3" spans="1:8" ht="24" customHeight="1" x14ac:dyDescent="0.25">
      <c r="A3" s="2"/>
      <c r="B3" s="2"/>
      <c r="C3" s="2"/>
      <c r="D3" s="2"/>
      <c r="E3" s="2"/>
      <c r="F3" s="2"/>
      <c r="G3" s="2"/>
      <c r="H3" s="2"/>
    </row>
    <row r="4" spans="1:8" ht="24" customHeight="1" x14ac:dyDescent="0.25">
      <c r="A4" s="22" t="s">
        <v>2</v>
      </c>
      <c r="B4" s="18"/>
      <c r="C4" s="18"/>
      <c r="D4" s="19"/>
      <c r="E4" s="22" t="s">
        <v>3</v>
      </c>
      <c r="F4" s="18"/>
      <c r="G4" s="19"/>
      <c r="H4" s="2"/>
    </row>
    <row r="5" spans="1:8" ht="24" customHeight="1" x14ac:dyDescent="0.25">
      <c r="A5" s="17" t="s">
        <v>4</v>
      </c>
      <c r="B5" s="18"/>
      <c r="C5" s="18"/>
      <c r="D5" s="19"/>
      <c r="E5" s="21" t="s">
        <v>5</v>
      </c>
      <c r="F5" s="18"/>
      <c r="G5" s="19"/>
      <c r="H5" s="2"/>
    </row>
    <row r="6" spans="1:8" ht="24" customHeight="1" x14ac:dyDescent="0.25">
      <c r="A6" s="20" t="s">
        <v>6</v>
      </c>
      <c r="B6" s="18"/>
      <c r="C6" s="18"/>
      <c r="D6" s="19"/>
      <c r="E6" s="21" t="s">
        <v>7</v>
      </c>
      <c r="F6" s="18"/>
      <c r="G6" s="19"/>
      <c r="H6" s="2"/>
    </row>
    <row r="7" spans="1:8" ht="24" customHeight="1" x14ac:dyDescent="0.25">
      <c r="A7" s="2"/>
      <c r="B7" s="2"/>
      <c r="C7" s="2"/>
      <c r="D7" s="2"/>
      <c r="E7" s="21" t="s">
        <v>8</v>
      </c>
      <c r="F7" s="18"/>
      <c r="G7" s="19"/>
      <c r="H7" s="2"/>
    </row>
    <row r="8" spans="1:8" ht="24" customHeight="1" x14ac:dyDescent="0.25">
      <c r="A8" s="2"/>
      <c r="B8" s="2"/>
      <c r="C8" s="2"/>
      <c r="D8" s="2"/>
      <c r="E8" s="2"/>
      <c r="F8" s="2"/>
      <c r="G8" s="2"/>
      <c r="H8" s="2"/>
    </row>
    <row r="9" spans="1:8" ht="24" customHeight="1" x14ac:dyDescent="0.25">
      <c r="A9" s="4" t="s">
        <v>9</v>
      </c>
      <c r="B9" s="7">
        <v>50</v>
      </c>
      <c r="C9" s="2"/>
      <c r="D9" s="2"/>
      <c r="E9" s="2"/>
      <c r="F9" s="2"/>
      <c r="G9" s="2"/>
      <c r="H9" s="2"/>
    </row>
    <row r="10" spans="1:8" ht="24" customHeight="1" x14ac:dyDescent="0.25">
      <c r="A10" s="4" t="s">
        <v>10</v>
      </c>
      <c r="B10" s="8">
        <v>0.1</v>
      </c>
      <c r="C10" s="2"/>
      <c r="D10" s="2"/>
      <c r="E10" s="2"/>
      <c r="F10" s="2"/>
      <c r="G10" s="2"/>
      <c r="H10" s="2"/>
    </row>
    <row r="11" spans="1:8" ht="24" customHeight="1" x14ac:dyDescent="0.25">
      <c r="A11" s="2"/>
      <c r="B11" s="2"/>
      <c r="C11" s="2"/>
      <c r="D11" s="2"/>
      <c r="E11" s="2"/>
      <c r="F11" s="2"/>
      <c r="G11" s="2"/>
      <c r="H11" s="2"/>
    </row>
    <row r="12" spans="1:8" ht="24" customHeight="1" x14ac:dyDescent="0.25">
      <c r="A12" s="3" t="s">
        <v>11</v>
      </c>
      <c r="B12" s="25" t="s">
        <v>12</v>
      </c>
      <c r="C12" s="18"/>
      <c r="D12" s="19"/>
      <c r="E12" s="2"/>
      <c r="F12" s="2"/>
      <c r="G12" s="2"/>
      <c r="H12" s="2"/>
    </row>
    <row r="13" spans="1:8" ht="24" customHeight="1" x14ac:dyDescent="0.25">
      <c r="A13" s="2"/>
      <c r="B13" s="30"/>
      <c r="C13" s="2"/>
      <c r="D13" s="2"/>
      <c r="E13" s="2"/>
      <c r="F13" s="2"/>
      <c r="G13" s="2"/>
      <c r="H13" s="2"/>
    </row>
    <row r="14" spans="1:8" ht="24" customHeight="1" x14ac:dyDescent="0.25">
      <c r="A14" s="28" t="s">
        <v>13</v>
      </c>
      <c r="B14" s="31"/>
      <c r="C14" s="29"/>
      <c r="D14" s="2"/>
      <c r="E14" s="2"/>
      <c r="F14" s="2"/>
      <c r="G14" s="2"/>
      <c r="H14" s="2"/>
    </row>
  </sheetData>
  <mergeCells count="10">
    <mergeCell ref="A1:H1"/>
    <mergeCell ref="B12:D12"/>
    <mergeCell ref="E7:G7"/>
    <mergeCell ref="E6:G6"/>
    <mergeCell ref="A5:D5"/>
    <mergeCell ref="A6:D6"/>
    <mergeCell ref="E5:G5"/>
    <mergeCell ref="A4:D4"/>
    <mergeCell ref="A2:H2"/>
    <mergeCell ref="E4:G4"/>
  </mergeCells>
  <pageMargins left="0.25" right="0.25" top="0.5" bottom="0.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01 Overview</vt:lpstr>
      <vt:lpstr>02 Annuity Setup</vt:lpstr>
      <vt:lpstr>03 Annuity Shortcut</vt:lpstr>
      <vt:lpstr>04 Excel PV</vt:lpstr>
      <vt:lpstr>05 Level Perp</vt:lpstr>
      <vt:lpstr>06 Growing Perp</vt:lpstr>
      <vt:lpstr>07 Timing Check</vt:lpstr>
      <vt:lpstr>08 Practice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S1-05 Annuities and Perpetuities</dc:title>
  <dc:creator>Montague</dc:creator>
  <cp:lastModifiedBy>Bowles, Boone</cp:lastModifiedBy>
  <dcterms:created xsi:type="dcterms:W3CDTF">2026-06-11T00:00:00Z</dcterms:created>
  <dcterms:modified xsi:type="dcterms:W3CDTF">2026-06-16T20:56:55Z</dcterms:modified>
</cp:coreProperties>
</file>