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1 Overview" sheetId="1" state="visible" r:id="rId1"/>
    <sheet name="02 Cash Flows" sheetId="2" state="visible" r:id="rId2"/>
    <sheet name="03 Price in Excel" sheetId="3" state="visible" r:id="rId3"/>
    <sheet name="04 Your Turn" sheetId="4" state="visible" r:id="rId4"/>
  </sheets>
  <definedNames/>
  <calcPr calcId="124519" fullCalcOnLoad="1" forceFullCalc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00"/>
  </numFmts>
  <fonts count="5">
    <font>
      <name val="Calibri"/>
      <family val="2"/>
      <color theme="1"/>
      <sz val="11"/>
      <scheme val="minor"/>
    </font>
    <font>
      <name val="Aptos Display"/>
      <b val="1"/>
      <color rgb="00FFFFFF"/>
      <sz val="16"/>
    </font>
    <font>
      <name val="Aptos"/>
      <i val="1"/>
      <color rgb="001F1F1F"/>
      <sz val="11"/>
    </font>
    <font>
      <name val="Aptos"/>
      <b val="1"/>
      <color rgb="00FFFFFF"/>
      <sz val="11"/>
    </font>
    <font>
      <name val="Aptos"/>
      <color rgb="001F1F1F"/>
      <sz val="11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AF3F8"/>
      </patternFill>
    </fill>
    <fill>
      <patternFill patternType="solid">
        <fgColor rgb="00DDEBF7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11">
    <border>
      <left/>
      <right/>
      <top/>
      <bottom/>
      <diagonal/>
    </border>
    <border>
      <left style="thin">
        <color rgb="00B7C9D6"/>
      </left>
      <right style="thin">
        <color rgb="00B7C9D6"/>
      </right>
      <top style="thin">
        <color rgb="00B7C9D6"/>
      </top>
      <bottom style="thin">
        <color rgb="00B7C9D6"/>
      </bottom>
    </border>
    <border>
      <left/>
      <right/>
      <top style="thin">
        <color rgb="00B7C9D6"/>
      </top>
      <bottom/>
      <diagonal/>
    </border>
    <border>
      <left style="thin">
        <color rgb="00B7C9D6"/>
      </left>
      <right/>
      <top/>
      <bottom/>
      <diagonal/>
    </border>
    <border>
      <left/>
      <right style="thin">
        <color rgb="00B7C9D6"/>
      </right>
      <top style="thin">
        <color rgb="00B7C9D6"/>
      </top>
      <bottom/>
      <diagonal/>
    </border>
    <border>
      <left/>
      <right style="thin">
        <color rgb="00B7C9D6"/>
      </right>
      <top/>
      <bottom/>
      <diagonal/>
    </border>
    <border>
      <left style="thin">
        <color rgb="00B7C9D6"/>
      </left>
      <right/>
      <top/>
      <bottom style="thin">
        <color rgb="00B7C9D6"/>
      </bottom>
      <diagonal/>
    </border>
    <border>
      <left/>
      <right/>
      <top/>
      <bottom style="thin">
        <color rgb="00B7C9D6"/>
      </bottom>
      <diagonal/>
    </border>
    <border>
      <left/>
      <right style="thin">
        <color rgb="00B7C9D6"/>
      </right>
      <top/>
      <bottom style="thin">
        <color rgb="00B7C9D6"/>
      </bottom>
      <diagonal/>
    </border>
    <border>
      <left/>
      <right/>
      <top style="thin">
        <color rgb="00B7C9D6"/>
      </top>
      <bottom style="thin">
        <color rgb="00B7C9D6"/>
      </bottom>
      <diagonal/>
    </border>
    <border>
      <left/>
      <right style="thin">
        <color rgb="00B7C9D6"/>
      </right>
      <top style="thin">
        <color rgb="00B7C9D6"/>
      </top>
      <bottom style="thin">
        <color rgb="00B7C9D6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2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164" fontId="4" fillId="3" borderId="1" applyAlignment="1" pivotButton="0" quotePrefix="0" xfId="0">
      <alignment vertical="center" wrapText="1"/>
    </xf>
    <xf numFmtId="10" fontId="4" fillId="3" borderId="1" applyAlignment="1" pivotButton="0" quotePrefix="0" xfId="0">
      <alignment vertical="center" wrapText="1"/>
    </xf>
    <xf numFmtId="1" fontId="4" fillId="3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164" fontId="4" fillId="5" borderId="1" applyAlignment="1" pivotButton="0" quotePrefix="0" xfId="0">
      <alignment vertical="center" wrapText="1"/>
    </xf>
    <xf numFmtId="0" fontId="4" fillId="6" borderId="1" applyAlignment="1" pivotButton="0" quotePrefix="0" xfId="0">
      <alignment vertical="center" wrapText="1"/>
    </xf>
    <xf numFmtId="164" fontId="4" fillId="6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165" fontId="4" fillId="5" borderId="1" applyAlignment="1" pivotButton="0" quotePrefix="0" xfId="0">
      <alignment vertical="center" wrapText="1"/>
    </xf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top" wrapText="1"/>
    </xf>
    <xf numFmtId="0" fontId="0" fillId="0" borderId="2" pivotButton="0" quotePrefix="0" xfId="0"/>
    <xf numFmtId="0" fontId="0" fillId="0" borderId="4" pivotButton="0" quotePrefix="0" xfId="0"/>
    <xf numFmtId="0" fontId="0" fillId="0" borderId="3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164" fontId="4" fillId="7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42" customWidth="1" min="2" max="2"/>
    <col width="46" customWidth="1" min="3" max="3"/>
    <col width="4" customWidth="1" min="4" max="4"/>
    <col width="24" customWidth="1" min="5" max="5"/>
    <col width="18" customWidth="1" min="6" max="6"/>
    <col width="18" customWidth="1" min="7" max="7"/>
    <col width="18" customWidth="1" min="8" max="8"/>
  </cols>
  <sheetData>
    <row r="1" ht="28" customHeight="1">
      <c r="A1" s="16" t="inlineStr">
        <is>
          <t>S1-08 Bond Price in Excel</t>
        </is>
      </c>
    </row>
    <row r="2">
      <c r="A2" s="17" t="inlineStr">
        <is>
          <t>Student workbook for semiannual bond cash flows and Excel pricing</t>
        </is>
      </c>
    </row>
    <row r="4">
      <c r="A4" s="18" t="inlineStr">
        <is>
          <t>Sheet</t>
        </is>
      </c>
      <c r="B4" s="18" t="inlineStr">
        <is>
          <t>What to do</t>
        </is>
      </c>
      <c r="C4" s="18" t="inlineStr">
        <is>
          <t>Key idea</t>
        </is>
      </c>
      <c r="E4" s="18" t="inlineStr">
        <is>
          <t>Student tip</t>
        </is>
      </c>
    </row>
    <row r="5">
      <c r="A5" s="19" t="inlineStr">
        <is>
          <t>02 Cash Flows</t>
        </is>
      </c>
      <c r="B5" s="19" t="inlineStr">
        <is>
          <t>Start with the bond terms and cash-flow schedule.</t>
        </is>
      </c>
      <c r="C5" s="19" t="inlineStr">
        <is>
          <t>If the cash flows are wrong, the price will be wrong.</t>
        </is>
      </c>
      <c r="E5" s="20" t="inlineStr">
        <is>
          <t>This workbook uses semiannual bonds. Annual rates and annual coupon dollars must be converted before pricing.</t>
        </is>
      </c>
      <c r="F5" s="21" t="n"/>
      <c r="G5" s="21" t="n"/>
      <c r="H5" s="22" t="n"/>
    </row>
    <row r="6">
      <c r="A6" s="19" t="inlineStr">
        <is>
          <t>03 Price in Excel</t>
        </is>
      </c>
      <c r="B6" s="19" t="inlineStr">
        <is>
          <t>Discount each cash flow and compare with Excel PV.</t>
        </is>
      </c>
      <c r="C6" s="19" t="inlineStr">
        <is>
          <t>The table and PV function should agree.</t>
        </is>
      </c>
      <c r="E6" s="23" t="n"/>
      <c r="H6" s="24" t="n"/>
    </row>
    <row r="7">
      <c r="A7" s="19" t="inlineStr">
        <is>
          <t>04 Your Turn</t>
        </is>
      </c>
      <c r="B7" s="19" t="inlineStr">
        <is>
          <t>Try a new semiannual coupon bond.</t>
        </is>
      </c>
      <c r="C7" s="19" t="inlineStr">
        <is>
          <t>Convert annual terms into six-month periods first.</t>
        </is>
      </c>
      <c r="E7" s="25" t="n"/>
      <c r="F7" s="26" t="n"/>
      <c r="G7" s="26" t="n"/>
      <c r="H7" s="27" t="n"/>
    </row>
  </sheetData>
  <mergeCells count="3">
    <mergeCell ref="A1:C1"/>
    <mergeCell ref="E5:H7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25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18" customWidth="1" min="10" max="10"/>
  </cols>
  <sheetData>
    <row r="1" ht="28" customHeight="1">
      <c r="A1" s="1" t="inlineStr">
        <is>
          <t>Bond Cash Flows from S1-07</t>
        </is>
      </c>
      <c r="F1" s="2" t="n"/>
      <c r="G1" s="2" t="n"/>
      <c r="H1" s="2" t="n"/>
      <c r="I1" s="2" t="n"/>
      <c r="J1" s="2" t="n"/>
    </row>
    <row r="2">
      <c r="A2" s="3" t="inlineStr">
        <is>
          <t>Same bond as the calculator video, now laid out in Excel</t>
        </is>
      </c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4" t="inlineStr">
        <is>
          <t>Input</t>
        </is>
      </c>
      <c r="B4" s="4" t="inlineStr">
        <is>
          <t>Value</t>
        </is>
      </c>
      <c r="C4" s="4" t="inlineStr">
        <is>
          <t>Student note</t>
        </is>
      </c>
      <c r="D4" s="2" t="n"/>
      <c r="E4" s="2" t="n"/>
      <c r="F4" s="2" t="n"/>
      <c r="G4" s="4" t="inlineStr">
        <is>
          <t>Timeline check</t>
        </is>
      </c>
      <c r="H4" s="2" t="n"/>
      <c r="I4" s="2" t="n"/>
      <c r="J4" s="2" t="n"/>
    </row>
    <row r="5">
      <c r="A5" s="5" t="inlineStr">
        <is>
          <t>Face value</t>
        </is>
      </c>
      <c r="B5" s="7" t="n">
        <v>1000</v>
      </c>
      <c r="C5" s="5" t="inlineStr">
        <is>
          <t>Paid back at maturity.</t>
        </is>
      </c>
      <c r="D5" s="2" t="n"/>
      <c r="E5" s="2" t="n"/>
      <c r="F5" s="2" t="n"/>
      <c r="G5" s="6" t="inlineStr">
        <is>
          <t>Each row below is one six-month period. The final row includes both the last coupon and the face value.</t>
        </is>
      </c>
      <c r="H5" s="21" t="n"/>
      <c r="I5" s="21" t="n"/>
      <c r="J5" s="22" t="n"/>
    </row>
    <row r="6">
      <c r="A6" s="5" t="inlineStr">
        <is>
          <t>Annual coupon rate</t>
        </is>
      </c>
      <c r="B6" s="8" t="n">
        <v>0.06</v>
      </c>
      <c r="C6" s="5" t="inlineStr">
        <is>
          <t>Bond coupon rates are quoted per year.</t>
        </is>
      </c>
      <c r="D6" s="2" t="n"/>
      <c r="E6" s="2" t="n"/>
      <c r="F6" s="2" t="n"/>
      <c r="G6" s="23" t="n"/>
      <c r="J6" s="24" t="n"/>
    </row>
    <row r="7">
      <c r="A7" s="5" t="inlineStr">
        <is>
          <t>Years to maturity</t>
        </is>
      </c>
      <c r="B7" s="9" t="n">
        <v>5</v>
      </c>
      <c r="C7" s="5" t="inlineStr">
        <is>
          <t>Calendar years until final payment.</t>
        </is>
      </c>
      <c r="D7" s="2" t="n"/>
      <c r="E7" s="2" t="n"/>
      <c r="F7" s="2" t="n"/>
      <c r="G7" s="25" t="n"/>
      <c r="H7" s="26" t="n"/>
      <c r="I7" s="26" t="n"/>
      <c r="J7" s="27" t="n"/>
    </row>
    <row r="8">
      <c r="A8" s="5" t="inlineStr">
        <is>
          <t>Annual YTM</t>
        </is>
      </c>
      <c r="B8" s="8" t="n">
        <v>0.08</v>
      </c>
      <c r="C8" s="5" t="inlineStr">
        <is>
          <t>Market-required annual return.</t>
        </is>
      </c>
      <c r="D8" s="2" t="n"/>
      <c r="E8" s="2" t="n"/>
      <c r="F8" s="2" t="n"/>
      <c r="G8" s="2" t="n"/>
      <c r="H8" s="2" t="n"/>
      <c r="I8" s="2" t="n"/>
      <c r="J8" s="2" t="n"/>
    </row>
    <row r="9">
      <c r="A9" s="5" t="inlineStr">
        <is>
          <t>Coupons per year</t>
        </is>
      </c>
      <c r="B9" s="9" t="n">
        <v>2</v>
      </c>
      <c r="C9" s="5" t="inlineStr">
        <is>
          <t>Semiannual means 2 payments per year.</t>
        </is>
      </c>
      <c r="D9" s="2" t="n"/>
      <c r="E9" s="2" t="n"/>
      <c r="F9" s="2" t="n"/>
      <c r="G9" s="2" t="n"/>
      <c r="H9" s="2" t="n"/>
      <c r="I9" s="2" t="n"/>
      <c r="J9" s="2" t="n"/>
    </row>
    <row r="10">
      <c r="A10" s="5" t="inlineStr">
        <is>
          <t>Periodic YTM</t>
        </is>
      </c>
      <c r="B10" s="8">
        <f>B8/B9</f>
        <v/>
      </c>
      <c r="C10" s="5" t="inlineStr">
        <is>
          <t>Use the rate per six-month period.</t>
        </is>
      </c>
      <c r="D10" s="2" t="n"/>
      <c r="E10" s="2" t="n"/>
      <c r="F10" s="2" t="n"/>
      <c r="G10" s="2" t="n"/>
      <c r="H10" s="2" t="n"/>
      <c r="I10" s="2" t="n"/>
      <c r="J10" s="2" t="n"/>
    </row>
    <row r="11">
      <c r="A11" s="5" t="inlineStr">
        <is>
          <t>Number of periods</t>
        </is>
      </c>
      <c r="B11" s="9">
        <f>B7*B9</f>
        <v/>
      </c>
      <c r="C11" s="5" t="inlineStr">
        <is>
          <t>Years times coupons per year.</t>
        </is>
      </c>
      <c r="D11" s="2" t="n"/>
      <c r="E11" s="2" t="n"/>
      <c r="F11" s="2" t="n"/>
      <c r="G11" s="2" t="n"/>
      <c r="H11" s="2" t="n"/>
      <c r="I11" s="2" t="n"/>
      <c r="J11" s="2" t="n"/>
    </row>
    <row r="12">
      <c r="A12" s="5" t="inlineStr">
        <is>
          <t>Coupon per period</t>
        </is>
      </c>
      <c r="B12" s="7">
        <f>B5*B6/B9</f>
        <v/>
      </c>
      <c r="C12" s="5" t="inlineStr">
        <is>
          <t>Annual coupon split into two payments.</t>
        </is>
      </c>
      <c r="D12" s="2" t="n"/>
      <c r="E12" s="2" t="n"/>
      <c r="F12" s="2" t="n"/>
      <c r="G12" s="2" t="n"/>
      <c r="H12" s="2" t="n"/>
      <c r="I12" s="2" t="n"/>
      <c r="J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A15" s="4" t="inlineStr">
        <is>
          <t>Period</t>
        </is>
      </c>
      <c r="B15" s="4" t="inlineStr">
        <is>
          <t>Time</t>
        </is>
      </c>
      <c r="C15" s="4" t="inlineStr">
        <is>
          <t>Coupon</t>
        </is>
      </c>
      <c r="D15" s="4" t="inlineStr">
        <is>
          <t>Face value</t>
        </is>
      </c>
      <c r="E15" s="4" t="inlineStr">
        <is>
          <t>Total cash flow</t>
        </is>
      </c>
      <c r="F15" s="2" t="n"/>
      <c r="G15" s="2" t="n"/>
      <c r="H15" s="2" t="n"/>
      <c r="I15" s="2" t="n"/>
      <c r="J15" s="2" t="n"/>
    </row>
    <row r="16">
      <c r="A16" s="10" t="n">
        <v>1</v>
      </c>
      <c r="B16" s="10" t="inlineStr">
        <is>
          <t>0.5 years</t>
        </is>
      </c>
      <c r="C16" s="11">
        <f>$B$12</f>
        <v/>
      </c>
      <c r="D16" s="11">
        <f>IF(A16=$B$11,$B$5,0)</f>
        <v/>
      </c>
      <c r="E16" s="11">
        <f>C16+D16</f>
        <v/>
      </c>
      <c r="F16" s="2" t="n"/>
      <c r="G16" s="2" t="n"/>
      <c r="H16" s="2" t="n"/>
      <c r="I16" s="2" t="n"/>
      <c r="J16" s="2" t="n"/>
    </row>
    <row r="17">
      <c r="A17" s="10" t="n">
        <v>2</v>
      </c>
      <c r="B17" s="10" t="inlineStr">
        <is>
          <t>1 years</t>
        </is>
      </c>
      <c r="C17" s="11">
        <f>$B$12</f>
        <v/>
      </c>
      <c r="D17" s="11">
        <f>IF(A17=$B$11,$B$5,0)</f>
        <v/>
      </c>
      <c r="E17" s="11">
        <f>C17+D17</f>
        <v/>
      </c>
      <c r="F17" s="2" t="n"/>
      <c r="G17" s="2" t="n"/>
      <c r="H17" s="2" t="n"/>
      <c r="I17" s="2" t="n"/>
      <c r="J17" s="2" t="n"/>
    </row>
    <row r="18">
      <c r="A18" s="10" t="n">
        <v>3</v>
      </c>
      <c r="B18" s="10" t="inlineStr">
        <is>
          <t>1.5 years</t>
        </is>
      </c>
      <c r="C18" s="11">
        <f>$B$12</f>
        <v/>
      </c>
      <c r="D18" s="11">
        <f>IF(A18=$B$11,$B$5,0)</f>
        <v/>
      </c>
      <c r="E18" s="11">
        <f>C18+D18</f>
        <v/>
      </c>
      <c r="F18" s="2" t="n"/>
      <c r="G18" s="2" t="n"/>
      <c r="H18" s="2" t="n"/>
      <c r="I18" s="2" t="n"/>
      <c r="J18" s="2" t="n"/>
    </row>
    <row r="19">
      <c r="A19" s="10" t="n">
        <v>4</v>
      </c>
      <c r="B19" s="10" t="inlineStr">
        <is>
          <t>2 years</t>
        </is>
      </c>
      <c r="C19" s="11">
        <f>$B$12</f>
        <v/>
      </c>
      <c r="D19" s="11">
        <f>IF(A19=$B$11,$B$5,0)</f>
        <v/>
      </c>
      <c r="E19" s="11">
        <f>C19+D19</f>
        <v/>
      </c>
      <c r="F19" s="2" t="n"/>
      <c r="G19" s="2" t="n"/>
      <c r="H19" s="2" t="n"/>
      <c r="I19" s="2" t="n"/>
      <c r="J19" s="2" t="n"/>
    </row>
    <row r="20">
      <c r="A20" s="10" t="n">
        <v>5</v>
      </c>
      <c r="B20" s="10" t="inlineStr">
        <is>
          <t>2.5 years</t>
        </is>
      </c>
      <c r="C20" s="11">
        <f>$B$12</f>
        <v/>
      </c>
      <c r="D20" s="11">
        <f>IF(A20=$B$11,$B$5,0)</f>
        <v/>
      </c>
      <c r="E20" s="11">
        <f>C20+D20</f>
        <v/>
      </c>
      <c r="F20" s="2" t="n"/>
      <c r="G20" s="2" t="n"/>
      <c r="H20" s="2" t="n"/>
      <c r="I20" s="2" t="n"/>
      <c r="J20" s="2" t="n"/>
    </row>
    <row r="21">
      <c r="A21" s="10" t="n">
        <v>6</v>
      </c>
      <c r="B21" s="10" t="inlineStr">
        <is>
          <t>3 years</t>
        </is>
      </c>
      <c r="C21" s="11">
        <f>$B$12</f>
        <v/>
      </c>
      <c r="D21" s="11">
        <f>IF(A21=$B$11,$B$5,0)</f>
        <v/>
      </c>
      <c r="E21" s="11">
        <f>C21+D21</f>
        <v/>
      </c>
      <c r="F21" s="2" t="n"/>
      <c r="G21" s="2" t="n"/>
      <c r="H21" s="2" t="n"/>
      <c r="I21" s="2" t="n"/>
      <c r="J21" s="2" t="n"/>
    </row>
    <row r="22">
      <c r="A22" s="10" t="n">
        <v>7</v>
      </c>
      <c r="B22" s="10" t="inlineStr">
        <is>
          <t>3.5 years</t>
        </is>
      </c>
      <c r="C22" s="11">
        <f>$B$12</f>
        <v/>
      </c>
      <c r="D22" s="11">
        <f>IF(A22=$B$11,$B$5,0)</f>
        <v/>
      </c>
      <c r="E22" s="11">
        <f>C22+D22</f>
        <v/>
      </c>
      <c r="F22" s="2" t="n"/>
      <c r="G22" s="2" t="n"/>
      <c r="H22" s="2" t="n"/>
      <c r="I22" s="2" t="n"/>
      <c r="J22" s="2" t="n"/>
    </row>
    <row r="23">
      <c r="A23" s="10" t="n">
        <v>8</v>
      </c>
      <c r="B23" s="10" t="inlineStr">
        <is>
          <t>4 years</t>
        </is>
      </c>
      <c r="C23" s="11">
        <f>$B$12</f>
        <v/>
      </c>
      <c r="D23" s="11">
        <f>IF(A23=$B$11,$B$5,0)</f>
        <v/>
      </c>
      <c r="E23" s="11">
        <f>C23+D23</f>
        <v/>
      </c>
      <c r="F23" s="2" t="n"/>
      <c r="G23" s="2" t="n"/>
      <c r="H23" s="2" t="n"/>
      <c r="I23" s="2" t="n"/>
      <c r="J23" s="2" t="n"/>
    </row>
    <row r="24">
      <c r="A24" s="10" t="n">
        <v>9</v>
      </c>
      <c r="B24" s="10" t="inlineStr">
        <is>
          <t>4.5 years</t>
        </is>
      </c>
      <c r="C24" s="11">
        <f>$B$12</f>
        <v/>
      </c>
      <c r="D24" s="11">
        <f>IF(A24=$B$11,$B$5,0)</f>
        <v/>
      </c>
      <c r="E24" s="11">
        <f>C24+D24</f>
        <v/>
      </c>
      <c r="F24" s="2" t="n"/>
      <c r="G24" s="2" t="n"/>
      <c r="H24" s="2" t="n"/>
      <c r="I24" s="2" t="n"/>
      <c r="J24" s="2" t="n"/>
    </row>
    <row r="25">
      <c r="A25" s="10" t="n">
        <v>10</v>
      </c>
      <c r="B25" s="10" t="inlineStr">
        <is>
          <t>5 years</t>
        </is>
      </c>
      <c r="C25" s="11">
        <f>$B$12</f>
        <v/>
      </c>
      <c r="D25" s="11">
        <f>IF(A25=$B$11,$B$5,0)</f>
        <v/>
      </c>
      <c r="E25" s="11">
        <f>C25+D25</f>
        <v/>
      </c>
      <c r="F25" s="2" t="n"/>
      <c r="G25" s="2" t="n"/>
      <c r="H25" s="2" t="n"/>
      <c r="I25" s="2" t="n"/>
      <c r="J25" s="2" t="n"/>
    </row>
  </sheetData>
  <mergeCells count="3">
    <mergeCell ref="A2:E2"/>
    <mergeCell ref="G5:J7"/>
    <mergeCell ref="A1:E1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25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18" customWidth="1" min="10" max="10"/>
  </cols>
  <sheetData>
    <row r="1" ht="28" customHeight="1">
      <c r="A1" s="1" t="inlineStr">
        <is>
          <t>Price the Bond in Excel</t>
        </is>
      </c>
      <c r="F1" s="2" t="n"/>
      <c r="G1" s="2" t="n"/>
      <c r="H1" s="2" t="n"/>
      <c r="I1" s="2" t="n"/>
      <c r="J1" s="2" t="n"/>
    </row>
    <row r="2">
      <c r="A2" s="3" t="inlineStr">
        <is>
          <t>Discount each cash flow, then compare with Excel PV</t>
        </is>
      </c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4" t="inlineStr">
        <is>
          <t>Input</t>
        </is>
      </c>
      <c r="B4" s="4" t="inlineStr">
        <is>
          <t>Value</t>
        </is>
      </c>
      <c r="C4" s="4" t="inlineStr">
        <is>
          <t>Student note</t>
        </is>
      </c>
      <c r="D4" s="2" t="n"/>
      <c r="E4" s="2" t="n"/>
      <c r="F4" s="2" t="n"/>
      <c r="G4" s="4" t="inlineStr">
        <is>
          <t>Answer</t>
        </is>
      </c>
      <c r="H4" s="4" t="n"/>
      <c r="I4" s="2" t="n"/>
      <c r="J4" s="2" t="n"/>
    </row>
    <row r="5">
      <c r="A5" s="5" t="inlineStr">
        <is>
          <t>Face value</t>
        </is>
      </c>
      <c r="B5" s="7" t="n">
        <v>1000</v>
      </c>
      <c r="C5" s="5" t="inlineStr">
        <is>
          <t>Paid back at maturity.</t>
        </is>
      </c>
      <c r="D5" s="2" t="n"/>
      <c r="E5" s="2" t="n"/>
      <c r="F5" s="2" t="n"/>
      <c r="G5" s="12" t="inlineStr">
        <is>
          <t>Sum of PV column</t>
        </is>
      </c>
      <c r="H5" s="13">
        <f>SUM(D16:D25)</f>
        <v/>
      </c>
      <c r="I5" s="2" t="n"/>
      <c r="J5" s="2" t="n"/>
    </row>
    <row r="6">
      <c r="A6" s="5" t="inlineStr">
        <is>
          <t>Annual coupon rate</t>
        </is>
      </c>
      <c r="B6" s="8" t="n">
        <v>0.06</v>
      </c>
      <c r="C6" s="5" t="inlineStr">
        <is>
          <t>Bond coupon rates are quoted per year.</t>
        </is>
      </c>
      <c r="D6" s="2" t="n"/>
      <c r="E6" s="2" t="n"/>
      <c r="F6" s="2" t="n"/>
      <c r="G6" s="12" t="inlineStr">
        <is>
          <t>Excel PV raw sign</t>
        </is>
      </c>
      <c r="H6" s="13">
        <f>PV(B10,B11,B12,B5,0)</f>
        <v/>
      </c>
      <c r="I6" s="2" t="n"/>
      <c r="J6" s="2" t="n"/>
    </row>
    <row r="7">
      <c r="A7" s="5" t="inlineStr">
        <is>
          <t>Years to maturity</t>
        </is>
      </c>
      <c r="B7" s="9" t="n">
        <v>5</v>
      </c>
      <c r="C7" s="5" t="inlineStr">
        <is>
          <t>Calendar years until final payment.</t>
        </is>
      </c>
      <c r="D7" s="2" t="n"/>
      <c r="E7" s="2" t="n"/>
      <c r="F7" s="2" t="n"/>
      <c r="G7" s="12" t="inlineStr">
        <is>
          <t>Reported bond price</t>
        </is>
      </c>
      <c r="H7" s="13">
        <f>-H6</f>
        <v/>
      </c>
      <c r="I7" s="2" t="n"/>
      <c r="J7" s="2" t="n"/>
    </row>
    <row r="8">
      <c r="A8" s="5" t="inlineStr">
        <is>
          <t>Annual YTM</t>
        </is>
      </c>
      <c r="B8" s="8" t="n">
        <v>0.08</v>
      </c>
      <c r="C8" s="5" t="inlineStr">
        <is>
          <t>Market-required annual return.</t>
        </is>
      </c>
      <c r="D8" s="2" t="n"/>
      <c r="E8" s="2" t="n"/>
      <c r="F8" s="2" t="n"/>
      <c r="G8" s="2" t="n"/>
      <c r="H8" s="2" t="n"/>
      <c r="I8" s="2" t="n"/>
      <c r="J8" s="2" t="n"/>
    </row>
    <row r="9">
      <c r="A9" s="5" t="inlineStr">
        <is>
          <t>Coupons per year</t>
        </is>
      </c>
      <c r="B9" s="9" t="n">
        <v>2</v>
      </c>
      <c r="C9" s="5" t="inlineStr">
        <is>
          <t>Semiannual means 2 payments per year.</t>
        </is>
      </c>
      <c r="D9" s="2" t="n"/>
      <c r="E9" s="2" t="n"/>
      <c r="F9" s="2" t="n"/>
      <c r="G9" s="14" t="inlineStr">
        <is>
          <t>Fast formula</t>
        </is>
      </c>
      <c r="H9" s="30">
        <f>-PV(B10,B11,B12,B5,0)</f>
        <v/>
      </c>
      <c r="I9" s="28" t="n"/>
      <c r="J9" s="29" t="n"/>
    </row>
    <row r="10">
      <c r="A10" s="5" t="inlineStr">
        <is>
          <t>Periodic YTM</t>
        </is>
      </c>
      <c r="B10" s="8">
        <f>B8/B9</f>
        <v/>
      </c>
      <c r="C10" s="5" t="inlineStr">
        <is>
          <t>Use the rate per six-month period.</t>
        </is>
      </c>
      <c r="D10" s="2" t="n"/>
      <c r="E10" s="2" t="n"/>
      <c r="F10" s="2" t="n"/>
      <c r="G10" s="2" t="n"/>
      <c r="H10" s="2" t="n"/>
      <c r="I10" s="2" t="n"/>
      <c r="J10" s="2" t="n"/>
    </row>
    <row r="11">
      <c r="A11" s="5" t="inlineStr">
        <is>
          <t>Number of periods</t>
        </is>
      </c>
      <c r="B11" s="9">
        <f>B7*B9</f>
        <v/>
      </c>
      <c r="C11" s="5" t="inlineStr">
        <is>
          <t>Years times coupons per year.</t>
        </is>
      </c>
      <c r="D11" s="2" t="n"/>
      <c r="E11" s="2" t="n"/>
      <c r="F11" s="2" t="n"/>
      <c r="G11" s="2" t="n"/>
      <c r="H11" s="2" t="n"/>
      <c r="I11" s="2" t="n"/>
      <c r="J11" s="2" t="n"/>
    </row>
    <row r="12">
      <c r="A12" s="5" t="inlineStr">
        <is>
          <t>Coupon per period</t>
        </is>
      </c>
      <c r="B12" s="7">
        <f>B5*B6/B9</f>
        <v/>
      </c>
      <c r="C12" s="5" t="inlineStr">
        <is>
          <t>Annual coupon split into two payments.</t>
        </is>
      </c>
      <c r="D12" s="2" t="n"/>
      <c r="E12" s="2" t="n"/>
      <c r="F12" s="2" t="n"/>
      <c r="G12" s="4" t="inlineStr">
        <is>
          <t>Student note</t>
        </is>
      </c>
      <c r="H12" s="2" t="n"/>
      <c r="I12" s="2" t="n"/>
      <c r="J12" s="2" t="n"/>
    </row>
    <row r="13">
      <c r="A13" s="2" t="n"/>
      <c r="B13" s="2" t="n"/>
      <c r="C13" s="2" t="n"/>
      <c r="D13" s="2" t="n"/>
      <c r="E13" s="2" t="n"/>
      <c r="F13" s="2" t="n"/>
      <c r="G13" s="6" t="inlineStr">
        <is>
          <t>The PV function gives a negative value when future cash flows are positive. Put a minus sign in front if you want to report the bond price as a positive number.</t>
        </is>
      </c>
      <c r="H13" s="21" t="n"/>
      <c r="I13" s="21" t="n"/>
      <c r="J13" s="22" t="n"/>
    </row>
    <row r="14">
      <c r="A14" s="2" t="n"/>
      <c r="B14" s="2" t="n"/>
      <c r="C14" s="2" t="n"/>
      <c r="D14" s="2" t="n"/>
      <c r="E14" s="2" t="n"/>
      <c r="F14" s="2" t="n"/>
      <c r="G14" s="23" t="n"/>
      <c r="J14" s="24" t="n"/>
    </row>
    <row r="15">
      <c r="A15" s="4" t="inlineStr">
        <is>
          <t>Period</t>
        </is>
      </c>
      <c r="B15" s="4" t="inlineStr">
        <is>
          <t>Total CF</t>
        </is>
      </c>
      <c r="C15" s="4" t="inlineStr">
        <is>
          <t>Discount factor</t>
        </is>
      </c>
      <c r="D15" s="4" t="inlineStr">
        <is>
          <t>Present value</t>
        </is>
      </c>
      <c r="E15" s="2" t="n"/>
      <c r="F15" s="2" t="n"/>
      <c r="G15" s="23" t="n"/>
      <c r="J15" s="24" t="n"/>
    </row>
    <row r="16">
      <c r="A16" s="10" t="n">
        <v>1</v>
      </c>
      <c r="B16" s="11">
        <f>IF(A16&lt;$B$11,$B$12,$B$12+$B$5)</f>
        <v/>
      </c>
      <c r="C16" s="15">
        <f>1/(1+$B$10)^A16</f>
        <v/>
      </c>
      <c r="D16" s="11">
        <f>B16*C16</f>
        <v/>
      </c>
      <c r="E16" s="2" t="n"/>
      <c r="F16" s="2" t="n"/>
      <c r="G16" s="25" t="n"/>
      <c r="H16" s="26" t="n"/>
      <c r="I16" s="26" t="n"/>
      <c r="J16" s="27" t="n"/>
    </row>
    <row r="17">
      <c r="A17" s="10" t="n">
        <v>2</v>
      </c>
      <c r="B17" s="11">
        <f>IF(A17&lt;$B$11,$B$12,$B$12+$B$5)</f>
        <v/>
      </c>
      <c r="C17" s="15">
        <f>1/(1+$B$10)^A17</f>
        <v/>
      </c>
      <c r="D17" s="11">
        <f>B17*C17</f>
        <v/>
      </c>
      <c r="E17" s="2" t="n"/>
      <c r="F17" s="2" t="n"/>
      <c r="G17" s="2" t="n"/>
      <c r="H17" s="2" t="n"/>
      <c r="I17" s="2" t="n"/>
      <c r="J17" s="2" t="n"/>
    </row>
    <row r="18">
      <c r="A18" s="10" t="n">
        <v>3</v>
      </c>
      <c r="B18" s="11">
        <f>IF(A18&lt;$B$11,$B$12,$B$12+$B$5)</f>
        <v/>
      </c>
      <c r="C18" s="15">
        <f>1/(1+$B$10)^A18</f>
        <v/>
      </c>
      <c r="D18" s="11">
        <f>B18*C18</f>
        <v/>
      </c>
      <c r="E18" s="2" t="n"/>
      <c r="F18" s="2" t="n"/>
      <c r="G18" s="2" t="n"/>
      <c r="H18" s="2" t="n"/>
      <c r="I18" s="2" t="n"/>
      <c r="J18" s="2" t="n"/>
    </row>
    <row r="19">
      <c r="A19" s="10" t="n">
        <v>4</v>
      </c>
      <c r="B19" s="11">
        <f>IF(A19&lt;$B$11,$B$12,$B$12+$B$5)</f>
        <v/>
      </c>
      <c r="C19" s="15">
        <f>1/(1+$B$10)^A19</f>
        <v/>
      </c>
      <c r="D19" s="11">
        <f>B19*C19</f>
        <v/>
      </c>
      <c r="E19" s="2" t="n"/>
      <c r="F19" s="2" t="n"/>
      <c r="G19" s="2" t="n"/>
      <c r="H19" s="2" t="n"/>
      <c r="I19" s="2" t="n"/>
      <c r="J19" s="2" t="n"/>
    </row>
    <row r="20">
      <c r="A20" s="10" t="n">
        <v>5</v>
      </c>
      <c r="B20" s="11">
        <f>IF(A20&lt;$B$11,$B$12,$B$12+$B$5)</f>
        <v/>
      </c>
      <c r="C20" s="15">
        <f>1/(1+$B$10)^A20</f>
        <v/>
      </c>
      <c r="D20" s="11">
        <f>B20*C20</f>
        <v/>
      </c>
      <c r="E20" s="2" t="n"/>
      <c r="F20" s="2" t="n"/>
      <c r="G20" s="2" t="n"/>
      <c r="H20" s="2" t="n"/>
      <c r="I20" s="2" t="n"/>
      <c r="J20" s="2" t="n"/>
    </row>
    <row r="21">
      <c r="A21" s="10" t="n">
        <v>6</v>
      </c>
      <c r="B21" s="11">
        <f>IF(A21&lt;$B$11,$B$12,$B$12+$B$5)</f>
        <v/>
      </c>
      <c r="C21" s="15">
        <f>1/(1+$B$10)^A21</f>
        <v/>
      </c>
      <c r="D21" s="11">
        <f>B21*C21</f>
        <v/>
      </c>
      <c r="E21" s="2" t="n"/>
      <c r="F21" s="2" t="n"/>
      <c r="G21" s="2" t="n"/>
      <c r="H21" s="2" t="n"/>
      <c r="I21" s="2" t="n"/>
      <c r="J21" s="2" t="n"/>
    </row>
    <row r="22">
      <c r="A22" s="10" t="n">
        <v>7</v>
      </c>
      <c r="B22" s="11">
        <f>IF(A22&lt;$B$11,$B$12,$B$12+$B$5)</f>
        <v/>
      </c>
      <c r="C22" s="15">
        <f>1/(1+$B$10)^A22</f>
        <v/>
      </c>
      <c r="D22" s="11">
        <f>B22*C22</f>
        <v/>
      </c>
      <c r="E22" s="2" t="n"/>
      <c r="F22" s="2" t="n"/>
      <c r="G22" s="2" t="n"/>
      <c r="H22" s="2" t="n"/>
      <c r="I22" s="2" t="n"/>
      <c r="J22" s="2" t="n"/>
    </row>
    <row r="23">
      <c r="A23" s="10" t="n">
        <v>8</v>
      </c>
      <c r="B23" s="11">
        <f>IF(A23&lt;$B$11,$B$12,$B$12+$B$5)</f>
        <v/>
      </c>
      <c r="C23" s="15">
        <f>1/(1+$B$10)^A23</f>
        <v/>
      </c>
      <c r="D23" s="11">
        <f>B23*C23</f>
        <v/>
      </c>
      <c r="E23" s="2" t="n"/>
      <c r="F23" s="2" t="n"/>
      <c r="G23" s="2" t="n"/>
      <c r="H23" s="2" t="n"/>
      <c r="I23" s="2" t="n"/>
      <c r="J23" s="2" t="n"/>
    </row>
    <row r="24">
      <c r="A24" s="10" t="n">
        <v>9</v>
      </c>
      <c r="B24" s="11">
        <f>IF(A24&lt;$B$11,$B$12,$B$12+$B$5)</f>
        <v/>
      </c>
      <c r="C24" s="15">
        <f>1/(1+$B$10)^A24</f>
        <v/>
      </c>
      <c r="D24" s="11">
        <f>B24*C24</f>
        <v/>
      </c>
      <c r="E24" s="2" t="n"/>
      <c r="F24" s="2" t="n"/>
      <c r="G24" s="2" t="n"/>
      <c r="H24" s="2" t="n"/>
      <c r="I24" s="2" t="n"/>
      <c r="J24" s="2" t="n"/>
    </row>
    <row r="25">
      <c r="A25" s="10" t="n">
        <v>10</v>
      </c>
      <c r="B25" s="11">
        <f>IF(A25&lt;$B$11,$B$12,$B$12+$B$5)</f>
        <v/>
      </c>
      <c r="C25" s="15">
        <f>1/(1+$B$10)^A25</f>
        <v/>
      </c>
      <c r="D25" s="11">
        <f>B25*C25</f>
        <v/>
      </c>
      <c r="E25" s="2" t="n"/>
      <c r="F25" s="2" t="n"/>
      <c r="G25" s="2" t="n"/>
      <c r="H25" s="2" t="n"/>
      <c r="I25" s="2" t="n"/>
      <c r="J25" s="2" t="n"/>
    </row>
  </sheetData>
  <mergeCells count="4">
    <mergeCell ref="A2:E2"/>
    <mergeCell ref="G13:J16"/>
    <mergeCell ref="A1:E1"/>
    <mergeCell ref="H9:J9"/>
  </mergeCells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23"/>
  <sheetViews>
    <sheetView showGridLines="0" zoomScale="9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8" customWidth="1" min="3" max="3"/>
    <col width="18" customWidth="1" min="4" max="4"/>
    <col width="18" customWidth="1" min="5" max="5"/>
    <col width="4" customWidth="1" min="6" max="6"/>
    <col width="24" customWidth="1" min="7" max="7"/>
    <col width="18" customWidth="1" min="8" max="8"/>
    <col width="18" customWidth="1" min="9" max="9"/>
    <col width="18" customWidth="1" min="10" max="10"/>
  </cols>
  <sheetData>
    <row r="1" ht="28" customHeight="1">
      <c r="A1" s="1" t="inlineStr">
        <is>
          <t>Your Turn: New Bond</t>
        </is>
      </c>
      <c r="F1" s="2" t="n"/>
      <c r="G1" s="2" t="n"/>
      <c r="H1" s="2" t="n"/>
      <c r="I1" s="2" t="n"/>
      <c r="J1" s="2" t="n"/>
    </row>
    <row r="2">
      <c r="A2" s="3" t="inlineStr">
        <is>
          <t>Try a new semiannual bond, then check your answer</t>
        </is>
      </c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4" t="inlineStr">
        <is>
          <t>Input</t>
        </is>
      </c>
      <c r="B4" s="4" t="inlineStr">
        <is>
          <t>Value</t>
        </is>
      </c>
      <c r="C4" s="4" t="inlineStr">
        <is>
          <t>Student note</t>
        </is>
      </c>
      <c r="D4" s="2" t="n"/>
      <c r="E4" s="2" t="n"/>
      <c r="F4" s="2" t="n"/>
      <c r="G4" s="4" t="inlineStr">
        <is>
          <t>Check your work</t>
        </is>
      </c>
      <c r="H4" s="4" t="n"/>
      <c r="I4" s="2" t="n"/>
      <c r="J4" s="2" t="n"/>
    </row>
    <row r="5">
      <c r="A5" s="5" t="inlineStr">
        <is>
          <t>Face value</t>
        </is>
      </c>
      <c r="B5" s="7" t="n">
        <v>1000</v>
      </c>
      <c r="C5" s="5" t="inlineStr">
        <is>
          <t>Paid back at maturity.</t>
        </is>
      </c>
      <c r="D5" s="2" t="n"/>
      <c r="E5" s="2" t="n"/>
      <c r="F5" s="2" t="n"/>
      <c r="G5" s="12" t="inlineStr">
        <is>
          <t>Reported price</t>
        </is>
      </c>
      <c r="H5" s="13">
        <f>-PV(B10,B11,B12,B5,0)</f>
        <v/>
      </c>
      <c r="I5" s="2" t="n"/>
      <c r="J5" s="2" t="n"/>
    </row>
    <row r="6">
      <c r="A6" s="5" t="inlineStr">
        <is>
          <t>Annual coupon rate</t>
        </is>
      </c>
      <c r="B6" s="8" t="n">
        <v>0.07000000000000001</v>
      </c>
      <c r="C6" s="5" t="inlineStr">
        <is>
          <t>Bond coupon rates are quoted per year.</t>
        </is>
      </c>
      <c r="D6" s="2" t="n"/>
      <c r="E6" s="2" t="n"/>
      <c r="F6" s="2" t="n"/>
      <c r="G6" s="12" t="inlineStr">
        <is>
          <t>Expected answer</t>
        </is>
      </c>
      <c r="H6" s="13" t="n">
        <v>934.0411393264131</v>
      </c>
      <c r="I6" s="2" t="n"/>
      <c r="J6" s="2" t="n"/>
    </row>
    <row r="7">
      <c r="A7" s="5" t="inlineStr">
        <is>
          <t>Years to maturity</t>
        </is>
      </c>
      <c r="B7" s="9" t="n">
        <v>4</v>
      </c>
      <c r="C7" s="5" t="inlineStr">
        <is>
          <t>Calendar years until final payment.</t>
        </is>
      </c>
      <c r="D7" s="2" t="n"/>
      <c r="E7" s="2" t="n"/>
      <c r="F7" s="2" t="n"/>
      <c r="G7" s="2" t="n"/>
      <c r="H7" s="2" t="n"/>
      <c r="I7" s="2" t="n"/>
      <c r="J7" s="2" t="n"/>
    </row>
    <row r="8">
      <c r="A8" s="5" t="inlineStr">
        <is>
          <t>Annual YTM</t>
        </is>
      </c>
      <c r="B8" s="8" t="n">
        <v>0.09</v>
      </c>
      <c r="C8" s="5" t="inlineStr">
        <is>
          <t>Market-required annual return.</t>
        </is>
      </c>
      <c r="D8" s="2" t="n"/>
      <c r="E8" s="2" t="n"/>
      <c r="F8" s="2" t="n"/>
      <c r="G8" s="4" t="inlineStr">
        <is>
          <t>Interpretation</t>
        </is>
      </c>
      <c r="H8" s="2" t="n"/>
      <c r="I8" s="2" t="n"/>
      <c r="J8" s="2" t="n"/>
    </row>
    <row r="9">
      <c r="A9" s="5" t="inlineStr">
        <is>
          <t>Coupons per year</t>
        </is>
      </c>
      <c r="B9" s="9" t="n">
        <v>2</v>
      </c>
      <c r="C9" s="5" t="inlineStr">
        <is>
          <t>Semiannual means 2 payments per year.</t>
        </is>
      </c>
      <c r="D9" s="2" t="n"/>
      <c r="E9" s="2" t="n"/>
      <c r="F9" s="2" t="n"/>
      <c r="G9" s="6" t="inlineStr">
        <is>
          <t>This bond is below par because the annual YTM is higher than the annual coupon rate.</t>
        </is>
      </c>
      <c r="H9" s="21" t="n"/>
      <c r="I9" s="21" t="n"/>
      <c r="J9" s="22" t="n"/>
    </row>
    <row r="10">
      <c r="A10" s="5" t="inlineStr">
        <is>
          <t>Periodic YTM</t>
        </is>
      </c>
      <c r="B10" s="8">
        <f>B8/B9</f>
        <v/>
      </c>
      <c r="C10" s="5" t="inlineStr">
        <is>
          <t>Use the rate per six-month period.</t>
        </is>
      </c>
      <c r="D10" s="2" t="n"/>
      <c r="E10" s="2" t="n"/>
      <c r="F10" s="2" t="n"/>
      <c r="G10" s="23" t="n"/>
      <c r="J10" s="24" t="n"/>
    </row>
    <row r="11">
      <c r="A11" s="5" t="inlineStr">
        <is>
          <t>Number of periods</t>
        </is>
      </c>
      <c r="B11" s="9">
        <f>B7*B9</f>
        <v/>
      </c>
      <c r="C11" s="5" t="inlineStr">
        <is>
          <t>Years times coupons per year.</t>
        </is>
      </c>
      <c r="D11" s="2" t="n"/>
      <c r="E11" s="2" t="n"/>
      <c r="F11" s="2" t="n"/>
      <c r="G11" s="25" t="n"/>
      <c r="H11" s="26" t="n"/>
      <c r="I11" s="26" t="n"/>
      <c r="J11" s="27" t="n"/>
    </row>
    <row r="12">
      <c r="A12" s="5" t="inlineStr">
        <is>
          <t>Coupon per period</t>
        </is>
      </c>
      <c r="B12" s="7">
        <f>B5*B6/B9</f>
        <v/>
      </c>
      <c r="C12" s="5" t="inlineStr">
        <is>
          <t>Annual coupon split into two payments.</t>
        </is>
      </c>
      <c r="D12" s="2" t="n"/>
      <c r="E12" s="2" t="n"/>
      <c r="F12" s="2" t="n"/>
      <c r="G12" s="2" t="n"/>
      <c r="H12" s="2" t="n"/>
      <c r="I12" s="2" t="n"/>
      <c r="J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A15" s="4" t="inlineStr">
        <is>
          <t>Period</t>
        </is>
      </c>
      <c r="B15" s="4" t="inlineStr">
        <is>
          <t>Total CF</t>
        </is>
      </c>
      <c r="C15" s="4" t="inlineStr">
        <is>
          <t>Discount factor</t>
        </is>
      </c>
      <c r="D15" s="4" t="inlineStr">
        <is>
          <t>Present value</t>
        </is>
      </c>
      <c r="E15" s="2" t="n"/>
      <c r="F15" s="2" t="n"/>
      <c r="G15" s="2" t="n"/>
      <c r="H15" s="2" t="n"/>
      <c r="I15" s="2" t="n"/>
      <c r="J15" s="2" t="n"/>
    </row>
    <row r="16">
      <c r="A16" s="10" t="n">
        <v>1</v>
      </c>
      <c r="B16" s="11">
        <f>IF(A16&lt;$B$11,$B$12,$B$12+$B$5)</f>
        <v/>
      </c>
      <c r="C16" s="15">
        <f>1/(1+$B$10)^A16</f>
        <v/>
      </c>
      <c r="D16" s="11">
        <f>B16*C16</f>
        <v/>
      </c>
      <c r="E16" s="2" t="n"/>
      <c r="F16" s="2" t="n"/>
      <c r="G16" s="2" t="n"/>
      <c r="H16" s="2" t="n"/>
      <c r="I16" s="2" t="n"/>
      <c r="J16" s="2" t="n"/>
    </row>
    <row r="17">
      <c r="A17" s="10" t="n">
        <v>2</v>
      </c>
      <c r="B17" s="11">
        <f>IF(A17&lt;$B$11,$B$12,$B$12+$B$5)</f>
        <v/>
      </c>
      <c r="C17" s="15">
        <f>1/(1+$B$10)^A17</f>
        <v/>
      </c>
      <c r="D17" s="11">
        <f>B17*C17</f>
        <v/>
      </c>
      <c r="E17" s="2" t="n"/>
      <c r="F17" s="2" t="n"/>
      <c r="G17" s="2" t="n"/>
      <c r="H17" s="2" t="n"/>
      <c r="I17" s="2" t="n"/>
      <c r="J17" s="2" t="n"/>
    </row>
    <row r="18">
      <c r="A18" s="10" t="n">
        <v>3</v>
      </c>
      <c r="B18" s="11">
        <f>IF(A18&lt;$B$11,$B$12,$B$12+$B$5)</f>
        <v/>
      </c>
      <c r="C18" s="15">
        <f>1/(1+$B$10)^A18</f>
        <v/>
      </c>
      <c r="D18" s="11">
        <f>B18*C18</f>
        <v/>
      </c>
      <c r="E18" s="2" t="n"/>
      <c r="F18" s="2" t="n"/>
      <c r="G18" s="2" t="n"/>
      <c r="H18" s="2" t="n"/>
      <c r="I18" s="2" t="n"/>
      <c r="J18" s="2" t="n"/>
    </row>
    <row r="19">
      <c r="A19" s="10" t="n">
        <v>4</v>
      </c>
      <c r="B19" s="11">
        <f>IF(A19&lt;$B$11,$B$12,$B$12+$B$5)</f>
        <v/>
      </c>
      <c r="C19" s="15">
        <f>1/(1+$B$10)^A19</f>
        <v/>
      </c>
      <c r="D19" s="11">
        <f>B19*C19</f>
        <v/>
      </c>
      <c r="E19" s="2" t="n"/>
      <c r="F19" s="2" t="n"/>
      <c r="G19" s="2" t="n"/>
      <c r="H19" s="2" t="n"/>
      <c r="I19" s="2" t="n"/>
      <c r="J19" s="2" t="n"/>
    </row>
    <row r="20">
      <c r="A20" s="10" t="n">
        <v>5</v>
      </c>
      <c r="B20" s="11">
        <f>IF(A20&lt;$B$11,$B$12,$B$12+$B$5)</f>
        <v/>
      </c>
      <c r="C20" s="15">
        <f>1/(1+$B$10)^A20</f>
        <v/>
      </c>
      <c r="D20" s="11">
        <f>B20*C20</f>
        <v/>
      </c>
      <c r="E20" s="2" t="n"/>
      <c r="F20" s="2" t="n"/>
      <c r="G20" s="2" t="n"/>
      <c r="H20" s="2" t="n"/>
      <c r="I20" s="2" t="n"/>
      <c r="J20" s="2" t="n"/>
    </row>
    <row r="21">
      <c r="A21" s="10" t="n">
        <v>6</v>
      </c>
      <c r="B21" s="11">
        <f>IF(A21&lt;$B$11,$B$12,$B$12+$B$5)</f>
        <v/>
      </c>
      <c r="C21" s="15">
        <f>1/(1+$B$10)^A21</f>
        <v/>
      </c>
      <c r="D21" s="11">
        <f>B21*C21</f>
        <v/>
      </c>
      <c r="E21" s="2" t="n"/>
      <c r="F21" s="2" t="n"/>
      <c r="G21" s="2" t="n"/>
      <c r="H21" s="2" t="n"/>
      <c r="I21" s="2" t="n"/>
      <c r="J21" s="2" t="n"/>
    </row>
    <row r="22">
      <c r="A22" s="10" t="n">
        <v>7</v>
      </c>
      <c r="B22" s="11">
        <f>IF(A22&lt;$B$11,$B$12,$B$12+$B$5)</f>
        <v/>
      </c>
      <c r="C22" s="15">
        <f>1/(1+$B$10)^A22</f>
        <v/>
      </c>
      <c r="D22" s="11">
        <f>B22*C22</f>
        <v/>
      </c>
      <c r="E22" s="2" t="n"/>
      <c r="F22" s="2" t="n"/>
      <c r="G22" s="2" t="n"/>
      <c r="H22" s="2" t="n"/>
      <c r="I22" s="2" t="n"/>
      <c r="J22" s="2" t="n"/>
    </row>
    <row r="23">
      <c r="A23" s="10" t="n">
        <v>8</v>
      </c>
      <c r="B23" s="11">
        <f>IF(A23&lt;$B$11,$B$12,$B$12+$B$5)</f>
        <v/>
      </c>
      <c r="C23" s="15">
        <f>1/(1+$B$10)^A23</f>
        <v/>
      </c>
      <c r="D23" s="11">
        <f>B23*C23</f>
        <v/>
      </c>
      <c r="E23" s="2" t="n"/>
      <c r="F23" s="2" t="n"/>
      <c r="G23" s="2" t="n"/>
      <c r="H23" s="2" t="n"/>
      <c r="I23" s="2" t="n"/>
      <c r="J23" s="2" t="n"/>
    </row>
  </sheetData>
  <mergeCells count="3">
    <mergeCell ref="A2:E2"/>
    <mergeCell ref="G9:J11"/>
    <mergeCell ref="A1:E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2026-06-17T18:05:00Z</dcterms:created>
  <dcterms:modified xsi:type="dcterms:W3CDTF">2026-06-17T18:36:26Z</dcterms:modified>
</cp:coreProperties>
</file>